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nas01\MivneZibur\Hanhala\URI_DEBI\2מתודולוגיה\אבני דרך - תבניות\2.4.3הקפאת תצורה\"/>
    </mc:Choice>
  </mc:AlternateContent>
  <bookViews>
    <workbookView xWindow="0" yWindow="0" windowWidth="23040" windowHeight="9225" tabRatio="953"/>
  </bookViews>
  <sheets>
    <sheet name="טבלת שטחים " sheetId="12" r:id="rId1"/>
    <sheet name="טב' לוז - הנחיות למילוי " sheetId="24" r:id="rId2"/>
    <sheet name="טבלת לוז ייזום" sheetId="25" r:id="rId3"/>
    <sheet name="תבנית בניה חדשה עפי מ&quot;ר-דוגמא " sheetId="20" r:id="rId4"/>
    <sheet name="תבנית בניה חדשה(עפ&quot;י מ&quot;ר)" sheetId="21" r:id="rId5"/>
    <sheet name="תבנית בניה חדשה עפי פרקים" sheetId="22" r:id="rId6"/>
    <sheet name="ראשי פרקים מפרט כללי-פירוט" sheetId="23" r:id="rId7"/>
    <sheet name="רשימת תיוג" sheetId="19" r:id="rId8"/>
  </sheets>
  <definedNames>
    <definedName name="_xlnm._FilterDatabase" localSheetId="1" hidden="1">'טב'' לוז - הנחיות למילוי '!$A$8:$Y$14</definedName>
    <definedName name="_xlnm._FilterDatabase" localSheetId="2" hidden="1">'טבלת לוז ייזום'!$A$10:$Y$16</definedName>
    <definedName name="_xlnm._FilterDatabase" localSheetId="0" hidden="1">'טבלת שטחים '!$B$8:$J$27</definedName>
    <definedName name="_xlnm._FilterDatabase" localSheetId="7" hidden="1">'רשימת תיוג'!$A$7:$H$42</definedName>
    <definedName name="_xlnm._FilterDatabase" localSheetId="3" hidden="1">'תבנית בניה חדשה עפי מ"ר-דוגמא '!$J$6:$J$30</definedName>
    <definedName name="_xlnm._FilterDatabase" localSheetId="5" hidden="1">'תבנית בניה חדשה עפי פרקים'!$K$6:$K$35</definedName>
    <definedName name="_xlnm._FilterDatabase" localSheetId="4" hidden="1">'תבנית בניה חדשה(עפ"י מ"ר)'!$J$6:$J$30</definedName>
    <definedName name="_xlnm.Print_Area" localSheetId="1">#REF!</definedName>
    <definedName name="_xlnm.Print_Area" localSheetId="2">#REF!</definedName>
    <definedName name="_xlnm.Print_Area" localSheetId="0">#REF!</definedName>
    <definedName name="_xlnm.Print_Area" localSheetId="6">'ראשי פרקים מפרט כללי-פירוט'!$A$1:$E$40</definedName>
    <definedName name="_xlnm.Print_Area" localSheetId="7">'רשימת תיוג'!$A$1:$H$41</definedName>
    <definedName name="_xlnm.Print_Area" localSheetId="3">'תבנית בניה חדשה עפי מ"ר-דוגמא '!$A$1:$J$37</definedName>
    <definedName name="_xlnm.Print_Area" localSheetId="5">'תבנית בניה חדשה עפי פרקים'!$A$1:$K$40</definedName>
    <definedName name="_xlnm.Print_Area" localSheetId="4">'תבנית בניה חדשה(עפ"י מ"ר)'!$A$1:$J$37</definedName>
    <definedName name="_xlnm.Print_Area">#REF!</definedName>
    <definedName name="_xlnm.Print_Titles" localSheetId="1">'טב'' לוז - הנחיות למילוי '!$6:$6</definedName>
    <definedName name="_xlnm.Print_Titles" localSheetId="2">'טבלת לוז ייזום'!$8:$8</definedName>
    <definedName name="_xlnm.Print_Titles" localSheetId="0">'טבלת שטחים '!$6:$7</definedName>
    <definedName name="_xlnm.Print_Titles" localSheetId="7">'רשימת תיוג'!$1:$6</definedName>
    <definedName name="_xlnm.Print_Titles" localSheetId="3">'תבנית בניה חדשה עפי מ"ר-דוגמא '!$2:$6</definedName>
    <definedName name="_xlnm.Print_Titles" localSheetId="5">'תבנית בניה חדשה עפי פרקים'!$2:$6</definedName>
    <definedName name="_xlnm.Print_Titles" localSheetId="4">'תבנית בניה חדשה(עפ"י מ"ר)'!$2:$6</definedName>
    <definedName name="א">#REF!</definedName>
    <definedName name="דרך_פעולה">#REF!</definedName>
    <definedName name="השפעה">#REF!</definedName>
    <definedName name="ממ" localSheetId="7">#REF!</definedName>
    <definedName name="ממ">#REF!</definedName>
    <definedName name="סבירות">#REF!</definedName>
    <definedName name="פעולה">#REF!</definedName>
  </definedNames>
  <calcPr calcId="162913"/>
</workbook>
</file>

<file path=xl/calcChain.xml><?xml version="1.0" encoding="utf-8"?>
<calcChain xmlns="http://schemas.openxmlformats.org/spreadsheetml/2006/main">
  <c r="H31" i="22" l="1"/>
  <c r="H22" i="22"/>
  <c r="I22" i="22" s="1"/>
  <c r="I21" i="22"/>
  <c r="H21" i="22"/>
  <c r="H20" i="22"/>
  <c r="I20" i="22" s="1"/>
  <c r="H19" i="22"/>
  <c r="I19" i="22" s="1"/>
  <c r="H18" i="22"/>
  <c r="I18" i="22" s="1"/>
  <c r="H17" i="22"/>
  <c r="I17" i="22" s="1"/>
  <c r="H16" i="22"/>
  <c r="I16" i="22" s="1"/>
  <c r="H15" i="22"/>
  <c r="I15" i="22" s="1"/>
  <c r="H14" i="22"/>
  <c r="H23" i="22" s="1"/>
  <c r="I13" i="22"/>
  <c r="H13" i="22"/>
  <c r="H12" i="22"/>
  <c r="I12" i="22" s="1"/>
  <c r="H11" i="22"/>
  <c r="I11" i="22" s="1"/>
  <c r="H10" i="22"/>
  <c r="I10" i="22" s="1"/>
  <c r="H9" i="22"/>
  <c r="I9" i="22" s="1"/>
  <c r="H8" i="22"/>
  <c r="I8" i="22" s="1"/>
  <c r="H19" i="21"/>
  <c r="I19" i="21" s="1"/>
  <c r="H18" i="21"/>
  <c r="I18" i="21" s="1"/>
  <c r="I17" i="21"/>
  <c r="H17" i="21"/>
  <c r="H16" i="21"/>
  <c r="I16" i="21" s="1"/>
  <c r="H15" i="21"/>
  <c r="I15" i="21" s="1"/>
  <c r="H14" i="21"/>
  <c r="I14" i="21" s="1"/>
  <c r="H13" i="21"/>
  <c r="I13" i="21" s="1"/>
  <c r="H11" i="21"/>
  <c r="I11" i="21" s="1"/>
  <c r="I10" i="21"/>
  <c r="H10" i="21"/>
  <c r="I9" i="21"/>
  <c r="H9" i="21"/>
  <c r="H8" i="21"/>
  <c r="I8" i="21" s="1"/>
  <c r="I26" i="20"/>
  <c r="I25" i="20"/>
  <c r="I24" i="20"/>
  <c r="H24" i="20"/>
  <c r="I23" i="20"/>
  <c r="H19" i="20"/>
  <c r="I19" i="20" s="1"/>
  <c r="H18" i="20"/>
  <c r="I18" i="20" s="1"/>
  <c r="H17" i="20"/>
  <c r="I17" i="20" s="1"/>
  <c r="I16" i="20"/>
  <c r="H16" i="20"/>
  <c r="H15" i="20"/>
  <c r="I15" i="20" s="1"/>
  <c r="H14" i="20"/>
  <c r="I14" i="20" s="1"/>
  <c r="H13" i="20"/>
  <c r="I13" i="20" s="1"/>
  <c r="H11" i="20"/>
  <c r="I11" i="20" s="1"/>
  <c r="H10" i="20"/>
  <c r="I10" i="20" s="1"/>
  <c r="I9" i="20"/>
  <c r="H9" i="20"/>
  <c r="I8" i="20"/>
  <c r="H8" i="20"/>
  <c r="H25" i="22" l="1"/>
  <c r="I25" i="22" s="1"/>
  <c r="H24" i="22"/>
  <c r="H32" i="22"/>
  <c r="H33" i="22" s="1"/>
  <c r="H34" i="22" s="1"/>
  <c r="G12" i="20"/>
  <c r="H12" i="20" s="1"/>
  <c r="I12" i="20" s="1"/>
  <c r="I20" i="20" s="1"/>
  <c r="I14" i="22"/>
  <c r="I23" i="22" s="1"/>
  <c r="G12" i="21"/>
  <c r="H12" i="21" s="1"/>
  <c r="I12" i="21" s="1"/>
  <c r="I20" i="21" s="1"/>
  <c r="H30" i="22" l="1"/>
  <c r="I30" i="22" s="1"/>
  <c r="I24" i="22"/>
  <c r="H20" i="20"/>
  <c r="H20" i="21"/>
  <c r="H22" i="20" l="1"/>
  <c r="I22" i="20" s="1"/>
  <c r="H21" i="20"/>
  <c r="H27" i="20"/>
  <c r="I27" i="20" s="1"/>
  <c r="H22" i="21"/>
  <c r="I22" i="21" s="1"/>
  <c r="H21" i="21"/>
  <c r="I31" i="22"/>
  <c r="I32" i="22" s="1"/>
  <c r="I33" i="22" s="1"/>
  <c r="I34" i="22" s="1"/>
  <c r="I21" i="21" l="1"/>
  <c r="I21" i="20"/>
  <c r="I28" i="20" s="1"/>
  <c r="I29" i="20" s="1"/>
  <c r="H28" i="20"/>
  <c r="H29" i="20" s="1"/>
  <c r="H27" i="21"/>
  <c r="I27" i="21" s="1"/>
  <c r="H30" i="20" l="1"/>
  <c r="H31" i="20" s="1"/>
  <c r="I28" i="21"/>
  <c r="I29" i="21" s="1"/>
  <c r="I30" i="20"/>
  <c r="I31" i="20" s="1"/>
  <c r="H28" i="21"/>
  <c r="H29" i="21" s="1"/>
  <c r="I30" i="21" l="1"/>
  <c r="I31" i="21" s="1"/>
  <c r="H30" i="21"/>
  <c r="H31" i="21" s="1"/>
</calcChain>
</file>

<file path=xl/sharedStrings.xml><?xml version="1.0" encoding="utf-8"?>
<sst xmlns="http://schemas.openxmlformats.org/spreadsheetml/2006/main" count="715" uniqueCount="426">
  <si>
    <t>מס'</t>
  </si>
  <si>
    <t>נושא</t>
  </si>
  <si>
    <t>פירוט</t>
  </si>
  <si>
    <t>טווח אחוזים</t>
  </si>
  <si>
    <t>אחוז</t>
  </si>
  <si>
    <t>מחיר ליח'</t>
  </si>
  <si>
    <t xml:space="preserve">הערות </t>
  </si>
  <si>
    <t>בניה</t>
  </si>
  <si>
    <t>הריסות (מ"ר/קומפלט)</t>
  </si>
  <si>
    <t xml:space="preserve">עלויות מחשוב ותקשורת </t>
  </si>
  <si>
    <t>עלות מ"ר פיתוח (עלות בסיסי)</t>
  </si>
  <si>
    <t>מתקני חצר, הצללות וכד'</t>
  </si>
  <si>
    <t>שונות</t>
  </si>
  <si>
    <t>תקורות/העמסות</t>
  </si>
  <si>
    <t>תכנון</t>
  </si>
  <si>
    <t>8%-12%</t>
  </si>
  <si>
    <t>ניהול ופיקוח</t>
  </si>
  <si>
    <t>3%-4%</t>
  </si>
  <si>
    <t xml:space="preserve">עמלת חברה עירונית </t>
  </si>
  <si>
    <t>בנ"מ</t>
  </si>
  <si>
    <t>האומדן אינו כולל :</t>
  </si>
  <si>
    <t>ריהוט והצטיידות</t>
  </si>
  <si>
    <t xml:space="preserve">כבילה וציוד קצה למחשוב ותקשורת </t>
  </si>
  <si>
    <t>כמות</t>
  </si>
  <si>
    <t>הריסות ופירוקים</t>
  </si>
  <si>
    <t>עבודות בטון</t>
  </si>
  <si>
    <t>עבודות בניה</t>
  </si>
  <si>
    <t>מערכות גילוי וכיבוי אש</t>
  </si>
  <si>
    <t>עבודות ייחודיות</t>
  </si>
  <si>
    <t>תבנית להצגת אומדנים לבניה חדשה  (עלות למ"ר)</t>
  </si>
  <si>
    <t xml:space="preserve">ניתוח עלות מ"ר </t>
  </si>
  <si>
    <t>עלות מ"ר ראשוני (עלות בסיסי)</t>
  </si>
  <si>
    <t>עלות מ"ר קומה מפולשת</t>
  </si>
  <si>
    <t>עלות מ"ר מרפסות (קונזולית)</t>
  </si>
  <si>
    <t>פיתוח</t>
  </si>
  <si>
    <t>טיפול בעצים</t>
  </si>
  <si>
    <t>פיצוי נופי (במידה ויש) יופיע בסעיף אגרות</t>
  </si>
  <si>
    <r>
      <t xml:space="preserve">במידה </t>
    </r>
    <r>
      <rPr>
        <b/>
        <sz val="14"/>
        <rFont val="David"/>
        <family val="2"/>
        <charset val="177"/>
      </rPr>
      <t>ולא</t>
    </r>
    <r>
      <rPr>
        <sz val="14"/>
        <rFont val="David"/>
        <family val="2"/>
        <charset val="177"/>
      </rPr>
      <t xml:space="preserve"> נכלל בעלות המ"ר פיתוח </t>
    </r>
  </si>
  <si>
    <t>תוספות וחריגים</t>
  </si>
  <si>
    <t xml:space="preserve">לציין נתונים (עילי/תת"ק, מס' שנאים וגודל) </t>
  </si>
  <si>
    <t>מאגר מים</t>
  </si>
  <si>
    <t>ביטחון ואבטחה</t>
  </si>
  <si>
    <t>פיצוי נופי</t>
  </si>
  <si>
    <t>לציין נתונים (עילי/תת"ק/בתוך המבנה, סוג חדר משאבות ונפח המאגר)</t>
  </si>
  <si>
    <t>עבודות היקפיות</t>
  </si>
  <si>
    <t>איטום, מחיצות, תקרות (לרבות אקוסטיות) ריצוף, חיפוי, טיח וצבע וכו'</t>
  </si>
  <si>
    <t xml:space="preserve">נגרות - ריהוט </t>
  </si>
  <si>
    <t>ניתוח לפי פרקים ראשיים</t>
  </si>
  <si>
    <t>04,05,09,10,11,22</t>
  </si>
  <si>
    <t>06,12</t>
  </si>
  <si>
    <t>דלתות ,חלונות,סורגים, מעקות וכד'</t>
  </si>
  <si>
    <t>07,57</t>
  </si>
  <si>
    <t>עבודות מיזוג אוויר ומערכות</t>
  </si>
  <si>
    <t>מתקני מיזוג אוויר ומתקני הסקה וקיטור</t>
  </si>
  <si>
    <t>15,16</t>
  </si>
  <si>
    <t>19,20</t>
  </si>
  <si>
    <t>34,35</t>
  </si>
  <si>
    <t>עבודות עפר</t>
  </si>
  <si>
    <t>עבודות בטון יצוק באתר לרבות שיקום בטונים,ביסוס,קירות דיפון,עוגני קרקע,מרחבים מוגנים ,בטון טרום,דרוך וכד'.</t>
  </si>
  <si>
    <t>עבודות קונסטרוקציה, ונגרות חרש</t>
  </si>
  <si>
    <t>קונס' פלדה ,סיכוך גגות,מדרגות חירום, פרגולות ודקים מעץ וכד'</t>
  </si>
  <si>
    <t>מסגרות, אלומיניום ונגרות אומן</t>
  </si>
  <si>
    <t xml:space="preserve">עבודות ריהוט מקובע על ידי קבלן ההקמה ושאינם נכללים במסגרת ההצטיידות כגון מטבחים, ארונות מקובעים </t>
  </si>
  <si>
    <t xml:space="preserve">אינסטלציה וביוב </t>
  </si>
  <si>
    <t>כולל: קבועות תברואתיות, צנרת,ציוד קצה</t>
  </si>
  <si>
    <t>לא כולל פיר המעלית</t>
  </si>
  <si>
    <t>מעליות ומעלונים</t>
  </si>
  <si>
    <t>פרקים של המפרט הכללי</t>
  </si>
  <si>
    <t>מס"ד</t>
  </si>
  <si>
    <t xml:space="preserve">מס' פרק </t>
  </si>
  <si>
    <t>שם הפרק</t>
  </si>
  <si>
    <t xml:space="preserve">פירוט תכולות </t>
  </si>
  <si>
    <t>הערות</t>
  </si>
  <si>
    <t>01</t>
  </si>
  <si>
    <t>02</t>
  </si>
  <si>
    <t>עבודות בטון יצוק באתר</t>
  </si>
  <si>
    <t>03</t>
  </si>
  <si>
    <t>מוצרי בטון טרום</t>
  </si>
  <si>
    <t>04</t>
  </si>
  <si>
    <t>עבודות בנייה</t>
  </si>
  <si>
    <t>קירות ומחיצות מבלוקים</t>
  </si>
  <si>
    <t>05</t>
  </si>
  <si>
    <t>עבודות איטום</t>
  </si>
  <si>
    <t>06</t>
  </si>
  <si>
    <t>מוצרי נגרות אומן ומסגרות פלדה</t>
  </si>
  <si>
    <t>חלונות ודלתות ומעקות מעץ ופלדה, פרזול</t>
  </si>
  <si>
    <t>07</t>
  </si>
  <si>
    <t xml:space="preserve">מתקני תברואה </t>
  </si>
  <si>
    <t>08</t>
  </si>
  <si>
    <t>מתקני חשמל</t>
  </si>
  <si>
    <t>09</t>
  </si>
  <si>
    <t>עבודות טיח</t>
  </si>
  <si>
    <t>טיח פנים וחוץ</t>
  </si>
  <si>
    <t>10</t>
  </si>
  <si>
    <t>עבודות ריצוף וחיפוי</t>
  </si>
  <si>
    <t>11</t>
  </si>
  <si>
    <t>עבודות צביעה</t>
  </si>
  <si>
    <t>12</t>
  </si>
  <si>
    <t>עבודות אלומיניום</t>
  </si>
  <si>
    <t>13</t>
  </si>
  <si>
    <t>עבודות בטון דרוך</t>
  </si>
  <si>
    <t>14</t>
  </si>
  <si>
    <t>עבודות אבן</t>
  </si>
  <si>
    <t>בנייה וחיפוי קירות באבן, ריצוף ואדנים מאבן</t>
  </si>
  <si>
    <t>15</t>
  </si>
  <si>
    <t>מתקני מיזוג אוויר</t>
  </si>
  <si>
    <t>16</t>
  </si>
  <si>
    <t>מתקני הסקה וקיטור</t>
  </si>
  <si>
    <t>17</t>
  </si>
  <si>
    <t>מעליות</t>
  </si>
  <si>
    <t>18</t>
  </si>
  <si>
    <t>תשתיות תקשורת</t>
  </si>
  <si>
    <t>סיבים אופטיים ארונות ומסדים, מגשים ואביזרים</t>
  </si>
  <si>
    <t>19</t>
  </si>
  <si>
    <t>מסגרות חרש</t>
  </si>
  <si>
    <t>20</t>
  </si>
  <si>
    <t>נגרות חרש</t>
  </si>
  <si>
    <t>21</t>
  </si>
  <si>
    <t>בנייני בטון טרומיים</t>
  </si>
  <si>
    <t>מבנים טרומיים מעץ ופלדה, יבילים</t>
  </si>
  <si>
    <t>22</t>
  </si>
  <si>
    <t>רכיבים מתועשים בבניין (מחיצות,תקרות,רצפות)</t>
  </si>
  <si>
    <t>23</t>
  </si>
  <si>
    <t>כלונסאות ואלמנטי סלארי, לביסוס מבנים ודיפון</t>
  </si>
  <si>
    <t>34</t>
  </si>
  <si>
    <t>ערכת גילוי וכיבוי אש</t>
  </si>
  <si>
    <t>35</t>
  </si>
  <si>
    <t>בקרת מערכות במתקן</t>
  </si>
  <si>
    <t>40</t>
  </si>
  <si>
    <t>פיתוח נופי</t>
  </si>
  <si>
    <t>41</t>
  </si>
  <si>
    <t>גינון והשקייה</t>
  </si>
  <si>
    <t>43</t>
  </si>
  <si>
    <t>קירות תמך מקרע משוריינת</t>
  </si>
  <si>
    <t>50</t>
  </si>
  <si>
    <t>משטחי בטון</t>
  </si>
  <si>
    <t>מרצפי בטון חוץ</t>
  </si>
  <si>
    <t>קווי מים,ביוב ותיעול</t>
  </si>
  <si>
    <t>58/59</t>
  </si>
  <si>
    <t>מקלטים ומרחבים מוגנים</t>
  </si>
  <si>
    <t>בטיחות</t>
  </si>
  <si>
    <t>הנחיות כלליות בנושא בטיחות</t>
  </si>
  <si>
    <t xml:space="preserve">איטום רצפות קירות וגגות, איטום תפרים ובידוד טרמי </t>
  </si>
  <si>
    <t>ניתוח לפי פרקים ראשיים
 (מפרט כללי/מחירונים)</t>
  </si>
  <si>
    <t>חדר טרנספורמציה/מיתוג (קומפלט)</t>
  </si>
  <si>
    <t>מעליות חשמליות והידראוליות ,מעלונים</t>
  </si>
  <si>
    <t>עבודות חפירה ומילוי עפר, הסרת צמחיה, כריתת עצים</t>
  </si>
  <si>
    <t>אלמנטי שלד בטון, ברזל זיון, בטון מותז</t>
  </si>
  <si>
    <t>אינסט' מים פנים,קבועות סניטריות, שיש, ניקוזים וכו'</t>
  </si>
  <si>
    <t>אינסט' חשמל, לוחות, גופי תאורה עמודים, שנאים והארקות</t>
  </si>
  <si>
    <t>ריצוף וחיפוי PVC, פרקט ,חיפוי מדרגות, דק</t>
  </si>
  <si>
    <t>צביעת קירות, צנרת, דלתות, חלונות וסורגים</t>
  </si>
  <si>
    <t>דלתות וחלונות, תריסים, רשתות, קירות מסך, זיגוג, סקיי לייט</t>
  </si>
  <si>
    <t>אלמנטים דרוכים, קורות ולוחדי"ם, פלדה דריכה</t>
  </si>
  <si>
    <t>צ'ילרים, מפוח, מגדל קירור, מזגנים עיליים ומיני מרכזי,VRF , צנרת, תעלות , מפזרים</t>
  </si>
  <si>
    <t>דודי הסקה/מחמם מהיר, מע' סולריות, משאבות מים</t>
  </si>
  <si>
    <t>שלד פלדה, גגות, גלוון, פנלים מבודדים, מדרגות פלדה</t>
  </si>
  <si>
    <t>גגות מעץ, פרגולות, תיקרות ומחיצות, רעפים, מדרגות,</t>
  </si>
  <si>
    <t>מחיצות ותקרות גבס, עץ, אקוסטי, פח, אלומיניום, רצפות צפות ומחיצות open space</t>
  </si>
  <si>
    <t>כלוסנאות, קידוח ידני, מיקרופיילס, קירות סלארי לדיפון</t>
  </si>
  <si>
    <t>גלאים, רכזות, ואביזרי קצה, מטפים, גז ואבקה, ספינקלירים (מערכות מתזים)</t>
  </si>
  <si>
    <t>מע' כריזה, אבטחה מצלמות וקודנים</t>
  </si>
  <si>
    <t>משתלבות, אבני שפה, מדרגות, משטחי בטון, אספלט, הצללות, מגרשים, ריהוט רחוב, גידור ושערים</t>
  </si>
  <si>
    <t>הכנת גינות, מע' השקיה, צנרת, זריעה ושתילה, דשא סינטטי, מסלעות</t>
  </si>
  <si>
    <t>קירות דבש, קירות תומכים יצוקים ומאבן</t>
  </si>
  <si>
    <t>אינס' מים וביוב חוץ , שוחות, מפרידים, ניקוז גשם</t>
  </si>
  <si>
    <t>אביזרים וציוד למקלט, אסלות, סינון אב"כ</t>
  </si>
  <si>
    <t>אלמטים טרומים מיוצרים במפעל, מדרגות, עמודים, קירות וכו'.</t>
  </si>
  <si>
    <t>פירוקים והריסות מבנים (פרק ממחירון)</t>
  </si>
  <si>
    <t xml:space="preserve">מחשוב ותקשורת </t>
  </si>
  <si>
    <t>40,41,50,51</t>
  </si>
  <si>
    <t>02,03,13,14,23,26,43,51,58,59</t>
  </si>
  <si>
    <t>חשמל</t>
  </si>
  <si>
    <t>עבודות בניה ופיתוח</t>
  </si>
  <si>
    <t>מערכות גילוי וכיבוי אש, מערכות כריזה ומתח נמוך מאד</t>
  </si>
  <si>
    <t>26</t>
  </si>
  <si>
    <t>עוגני קרקע</t>
  </si>
  <si>
    <t>51</t>
  </si>
  <si>
    <t>עבודות סלילה</t>
  </si>
  <si>
    <t>עבודות סלילה (סלילת כבישים ורחבות)</t>
  </si>
  <si>
    <t>כולל: תשתיות, גינון, השקיה, מתקני חצר, הצללות, ריהוט חוץ, ריצוף חוץ, גידור, שערים, עבודות סלילה</t>
  </si>
  <si>
    <t>עבודות פיתוח נופי, עבודות סלילה</t>
  </si>
  <si>
    <t>לפי כמות וערכיות העצים בקיזוז שתילה חלופית, בהתאם לדו"ח אגרונום / הערכה</t>
  </si>
  <si>
    <t>אגרות נוספות (חח"י, רשות העתיקות וכד')</t>
  </si>
  <si>
    <t xml:space="preserve">אגרת מכון בקרה </t>
  </si>
  <si>
    <t>סה"כ עלויות בניה ישירות (cost)</t>
  </si>
  <si>
    <t>סה"כ פרויקט (price)</t>
  </si>
  <si>
    <t>30%-10%</t>
  </si>
  <si>
    <t>סה"כ עלות הקמה (עלויות ישירות + תקורות)</t>
  </si>
  <si>
    <t xml:space="preserve">סה"כ תקורות/העמסות </t>
  </si>
  <si>
    <r>
      <rPr>
        <b/>
        <sz val="14"/>
        <rFont val="David"/>
        <family val="2"/>
        <charset val="177"/>
      </rPr>
      <t xml:space="preserve">8% </t>
    </r>
    <r>
      <rPr>
        <sz val="14"/>
        <rFont val="David"/>
        <family val="2"/>
        <charset val="177"/>
      </rPr>
      <t xml:space="preserve">- מבנה פשוט, מבנה חוזר/מוכר, היקף כספי גדול, תנאים סביבתיים רגילים (לא באזור פשט הצפה, דרכי גישה נוחות, ללא דרישות מיוחדות/תנאים מיוחדים), היתר בניה
</t>
    </r>
    <r>
      <rPr>
        <b/>
        <sz val="14"/>
        <rFont val="David"/>
        <family val="2"/>
        <charset val="177"/>
      </rPr>
      <t>12%</t>
    </r>
    <r>
      <rPr>
        <sz val="14"/>
        <rFont val="David"/>
        <family val="2"/>
        <charset val="177"/>
      </rPr>
      <t xml:space="preserve"> - מבנה מורכב, ריבוי פונקציות, ריבוי יועצים, היקף כספי קטן, תנאים סביבתיים מיוחדים, תוספת למבנה קיים, מערכות מיוחדות</t>
    </r>
  </si>
  <si>
    <r>
      <t xml:space="preserve"> על עמלה זו </t>
    </r>
    <r>
      <rPr>
        <b/>
        <sz val="14"/>
        <rFont val="David"/>
        <family val="2"/>
        <charset val="177"/>
      </rPr>
      <t>לא</t>
    </r>
    <r>
      <rPr>
        <sz val="14"/>
        <rFont val="David"/>
        <family val="2"/>
        <charset val="177"/>
      </rPr>
      <t xml:space="preserve"> מוטל מע"מ, מעבר ל 50 מש"ח, שיעור העמלה ישתנה בהתאם להנחיות אגף התקציבים</t>
    </r>
  </si>
  <si>
    <r>
      <t xml:space="preserve">על אגרות אלה, </t>
    </r>
    <r>
      <rPr>
        <b/>
        <sz val="14"/>
        <rFont val="David"/>
        <family val="2"/>
        <charset val="177"/>
      </rPr>
      <t>מוטל</t>
    </r>
    <r>
      <rPr>
        <sz val="14"/>
        <rFont val="David"/>
        <family val="2"/>
        <charset val="177"/>
      </rPr>
      <t xml:space="preserve"> מע"מ כחוק</t>
    </r>
  </si>
  <si>
    <r>
      <rPr>
        <b/>
        <sz val="14"/>
        <rFont val="David"/>
        <family val="2"/>
        <charset val="177"/>
      </rPr>
      <t>כ-</t>
    </r>
    <r>
      <rPr>
        <sz val="14"/>
        <rFont val="David"/>
        <family val="2"/>
        <charset val="177"/>
      </rPr>
      <t xml:space="preserve"> </t>
    </r>
    <r>
      <rPr>
        <b/>
        <sz val="14"/>
        <rFont val="David"/>
        <family val="2"/>
        <charset val="177"/>
      </rPr>
      <t>% 30</t>
    </r>
    <r>
      <rPr>
        <sz val="14"/>
        <rFont val="David"/>
        <family val="2"/>
        <charset val="177"/>
      </rPr>
      <t xml:space="preserve"> אחוז מעלות מ"ר בסיסי</t>
    </r>
  </si>
  <si>
    <r>
      <rPr>
        <b/>
        <sz val="14"/>
        <rFont val="David"/>
        <family val="2"/>
        <charset val="177"/>
      </rPr>
      <t>כ - % 50</t>
    </r>
    <r>
      <rPr>
        <sz val="14"/>
        <rFont val="David"/>
        <family val="2"/>
        <charset val="177"/>
      </rPr>
      <t xml:space="preserve"> אחוז מעלות מ"ר בסיסי</t>
    </r>
    <r>
      <rPr>
        <b/>
        <sz val="14"/>
        <rFont val="David"/>
        <family val="2"/>
        <charset val="177"/>
      </rPr>
      <t xml:space="preserve"> לרבות</t>
    </r>
    <r>
      <rPr>
        <sz val="14"/>
        <rFont val="David"/>
        <family val="2"/>
        <charset val="177"/>
      </rPr>
      <t xml:space="preserve"> הצללה</t>
    </r>
  </si>
  <si>
    <r>
      <t xml:space="preserve">אומדן עפ"י גורמי תקשורת (הערכה - מוסדות חינוך </t>
    </r>
    <r>
      <rPr>
        <b/>
        <sz val="14"/>
        <rFont val="David"/>
        <family val="2"/>
        <charset val="177"/>
      </rPr>
      <t>בין 1-3%</t>
    </r>
    <r>
      <rPr>
        <sz val="14"/>
        <rFont val="David"/>
        <family val="2"/>
        <charset val="177"/>
      </rPr>
      <t>)</t>
    </r>
  </si>
  <si>
    <r>
      <rPr>
        <b/>
        <sz val="14"/>
        <rFont val="David"/>
        <family val="2"/>
        <charset val="177"/>
      </rPr>
      <t>לרבות</t>
    </r>
    <r>
      <rPr>
        <sz val="14"/>
        <rFont val="David"/>
        <family val="2"/>
        <charset val="177"/>
      </rPr>
      <t xml:space="preserve"> שטח גגות פעילים </t>
    </r>
  </si>
  <si>
    <t xml:space="preserve">כמות </t>
  </si>
  <si>
    <t>תבנית בניה חדשה (עפ"י מ"ר)</t>
  </si>
  <si>
    <r>
      <rPr>
        <b/>
        <sz val="14"/>
        <rFont val="David"/>
        <family val="2"/>
        <charset val="177"/>
      </rPr>
      <t xml:space="preserve">10% </t>
    </r>
    <r>
      <rPr>
        <sz val="14"/>
        <rFont val="David"/>
        <family val="2"/>
        <charset val="177"/>
      </rPr>
      <t xml:space="preserve">- מבנה פשוט, מבנה חוזר/מוכר, היקף כספי גדול, תנאים סביבתיים רגילים, פרוגרמה "סגורה" 
</t>
    </r>
    <r>
      <rPr>
        <b/>
        <sz val="14"/>
        <rFont val="David"/>
        <family val="2"/>
        <charset val="177"/>
      </rPr>
      <t>30%</t>
    </r>
    <r>
      <rPr>
        <sz val="14"/>
        <rFont val="David"/>
        <family val="2"/>
        <charset val="177"/>
      </rPr>
      <t xml:space="preserve"> - מבנה מורכב, ריבוי פונקציות, ריבוי יועצים, היקף כספי קטן, תנאים סביבתיים מיוחדים, תוספת למבנה קיים, מערכות מיוחדות פרוגרמה "לא סגורה"</t>
    </r>
  </si>
  <si>
    <t>סה"כ
(₪, כולל מע"מ)</t>
  </si>
  <si>
    <t>1%-3%</t>
  </si>
  <si>
    <t xml:space="preserve">העתקת תשתיות </t>
  </si>
  <si>
    <t>על פי תעריף מנהל התכנון, כפונקציה של שטח וגובה המבנה</t>
  </si>
  <si>
    <t>אומדן לפרויקט XYZ על פי עלות למ"ר, מעודכן לתאריך 00/00/0000</t>
  </si>
  <si>
    <t>אומדן לפרויקט XYZ על פי פרקים, מעודכן לתאריך 00/00/0000</t>
  </si>
  <si>
    <t>תבנית להצגת אומדנים לבניה חדשה  (עלות לפי ראשי פרקים של המפרט הכללי)</t>
  </si>
  <si>
    <t xml:space="preserve">תאריך </t>
  </si>
  <si>
    <t>מבנה /פיתוח</t>
  </si>
  <si>
    <t xml:space="preserve">רכיב במבנה </t>
  </si>
  <si>
    <t xml:space="preserve">שטחים  (מ"ר) </t>
  </si>
  <si>
    <t>פרוגרמה משרד החינוך שטח רכיב במבנה (מ"ר)</t>
  </si>
  <si>
    <t>פרוגרמה עיריית תל אביב שטח רכיב במבנה (מ"ר)</t>
  </si>
  <si>
    <t xml:space="preserve"> שטח בפועל של רכיב במבנה (מ"ר)</t>
  </si>
  <si>
    <t>פער בין שטחים בפרוגרמה לביצוע בפועל (מ"ר)</t>
  </si>
  <si>
    <t>A</t>
  </si>
  <si>
    <t>B</t>
  </si>
  <si>
    <t>C</t>
  </si>
  <si>
    <t>D</t>
  </si>
  <si>
    <t>E</t>
  </si>
  <si>
    <t>F</t>
  </si>
  <si>
    <t>G</t>
  </si>
  <si>
    <t>H</t>
  </si>
  <si>
    <t>I</t>
  </si>
  <si>
    <t xml:space="preserve">מבנה </t>
  </si>
  <si>
    <t xml:space="preserve">כיתת אם </t>
  </si>
  <si>
    <t xml:space="preserve">כיתת ספח </t>
  </si>
  <si>
    <t>כיתה פרטנית</t>
  </si>
  <si>
    <t xml:space="preserve">חדר מנהלת </t>
  </si>
  <si>
    <t>חדר מורים</t>
  </si>
  <si>
    <t>חצרות פעילות</t>
  </si>
  <si>
    <t>סה"כ שטח מבנה</t>
  </si>
  <si>
    <t>ללא שטחי פיתוח</t>
  </si>
  <si>
    <t>אולם ספורט</t>
  </si>
  <si>
    <t>מזכירות והנהלה</t>
  </si>
  <si>
    <t>מלתחות ושירותים</t>
  </si>
  <si>
    <t>מחסן ציוד</t>
  </si>
  <si>
    <t>סה"כ שטח אולם ספורט</t>
  </si>
  <si>
    <t xml:space="preserve">פיתוח </t>
  </si>
  <si>
    <t>מגרש ברוטו</t>
  </si>
  <si>
    <t>שטחי פיתוח</t>
  </si>
  <si>
    <t xml:space="preserve">  סה"כ שטח מבנה בית הספר ואולם ספורט </t>
  </si>
  <si>
    <t>J</t>
  </si>
  <si>
    <t>K</t>
  </si>
  <si>
    <t>L</t>
  </si>
  <si>
    <t>M</t>
  </si>
  <si>
    <t>N</t>
  </si>
  <si>
    <t>O</t>
  </si>
  <si>
    <t xml:space="preserve">לוח זמנים לביצוע </t>
  </si>
  <si>
    <t>תחילת תכנון בפועל</t>
  </si>
  <si>
    <t>גמר תכנון בפועל</t>
  </si>
  <si>
    <t>תחילת ביצוע בפועל</t>
  </si>
  <si>
    <t>מסמך הייזום</t>
  </si>
  <si>
    <t>מסמך ייזום</t>
  </si>
  <si>
    <t xml:space="preserve">רשימת תיוג ותנאי סף לשלב בחירת חלופה נבחרת </t>
  </si>
  <si>
    <t>פרק</t>
  </si>
  <si>
    <t>תת פרק</t>
  </si>
  <si>
    <t>הצגת חלופות ובחירת חלופה נבחרת (לאחר קבלת תיק מידע)</t>
  </si>
  <si>
    <t>הצגה בדיון (כן/לא)</t>
  </si>
  <si>
    <t>נדרש/לא נדרש</t>
  </si>
  <si>
    <t>תוצרים (לכל חלופה)</t>
  </si>
  <si>
    <t>נתונים כלליים</t>
  </si>
  <si>
    <t>בינוי + פיתוח</t>
  </si>
  <si>
    <t xml:space="preserve">מילוי טבלת נתונים בהתאם לפירוט ההערות </t>
  </si>
  <si>
    <t>V</t>
  </si>
  <si>
    <t>טבלת נתונים</t>
  </si>
  <si>
    <r>
      <rPr>
        <b/>
        <sz val="13"/>
        <color rgb="FF000000"/>
        <rFont val="David"/>
        <family val="2"/>
      </rPr>
      <t xml:space="preserve">טבלת נתונים: </t>
    </r>
    <r>
      <rPr>
        <sz val="13"/>
        <color rgb="FF000000"/>
        <rFont val="David"/>
        <family val="2"/>
      </rPr>
      <t>שטח המגרש, תכסית, מ"ר בנוי, מ"ר קומה מפולשת,מ"ר מרפסות מקורות, מ"ר תת קרקע, מ"ר גג פעיל, חישוב ניצול אחוזי בניה, מיצוי שטחים עתידי,  יחס ברוטו נטו, מ"ר פיתוח, יחס חצר לתלמיד</t>
    </r>
  </si>
  <si>
    <t xml:space="preserve">תכנית סביבה + בינוי </t>
  </si>
  <si>
    <t xml:space="preserve">תוכניות </t>
  </si>
  <si>
    <r>
      <t xml:space="preserve">תכנית סביבה </t>
    </r>
    <r>
      <rPr>
        <b/>
        <sz val="13"/>
        <color rgb="FF000000"/>
        <rFont val="David"/>
        <family val="2"/>
      </rPr>
      <t>1:500</t>
    </r>
    <r>
      <rPr>
        <sz val="13"/>
        <color rgb="FF000000"/>
        <rFont val="David"/>
        <family val="2"/>
      </rPr>
      <t xml:space="preserve"> + תוכניות בינוי </t>
    </r>
    <r>
      <rPr>
        <b/>
        <sz val="13"/>
        <color rgb="FF000000"/>
        <rFont val="David"/>
        <family val="2"/>
      </rPr>
      <t xml:space="preserve">1:250 </t>
    </r>
  </si>
  <si>
    <t xml:space="preserve">בדיקות מקדימות </t>
  </si>
  <si>
    <t>מיפוי מצב קיים</t>
  </si>
  <si>
    <t xml:space="preserve">מדידה עדכנית  </t>
  </si>
  <si>
    <t>תוכנית מדידה או אוטופוטו במיקרים חריגים</t>
  </si>
  <si>
    <t>סקר תשתיות במגרש</t>
  </si>
  <si>
    <t xml:space="preserve">סקר תשתיות של המתכננים + מידע מגופי התשתית  </t>
  </si>
  <si>
    <t>במסגרת בחירת החלופות - הצגת משמעויות לתשתיות קיימות</t>
  </si>
  <si>
    <t xml:space="preserve">סקר ערכיות עצים </t>
  </si>
  <si>
    <t>סיור ראשוני עם אגרונום אגף שפ"ע</t>
  </si>
  <si>
    <t>סימון עצים בעלי ערכיות גבוה לשימור</t>
  </si>
  <si>
    <t>סקר הידרולוגי</t>
  </si>
  <si>
    <t xml:space="preserve">בדיקת משמעויות ראשוניות </t>
  </si>
  <si>
    <t>אדריכלות</t>
  </si>
  <si>
    <t xml:space="preserve">תכנון אדריכלי </t>
  </si>
  <si>
    <r>
      <t xml:space="preserve">תכנית אדריכלית </t>
    </r>
    <r>
      <rPr>
        <b/>
        <sz val="13"/>
        <color rgb="FF000000"/>
        <rFont val="David"/>
        <family val="2"/>
      </rPr>
      <t>1:250</t>
    </r>
    <r>
      <rPr>
        <sz val="13"/>
        <color rgb="FF000000"/>
        <rFont val="David"/>
        <family val="2"/>
      </rPr>
      <t xml:space="preserve">+ הדמיה +חתכים וחזיתות  לכל חלופה </t>
    </r>
  </si>
  <si>
    <t>קונסטרוקציה</t>
  </si>
  <si>
    <t>תכנון קונסטרוקציה</t>
  </si>
  <si>
    <t>אפיון הנדסי + פרשה טכנית</t>
  </si>
  <si>
    <t xml:space="preserve">תכנון חשמל </t>
  </si>
  <si>
    <t>אפיון הנדסי + פרשה טכנית וגודל חיבור נדרש/הגדלה</t>
  </si>
  <si>
    <t>תקשורת ומנ"מ</t>
  </si>
  <si>
    <t xml:space="preserve">תכנון מערכות תקשורת, מולטימדיה ומתח נמוך מאד </t>
  </si>
  <si>
    <t>אפיון הנדסי  פרשה טכנית</t>
  </si>
  <si>
    <t xml:space="preserve">אינסטלציה </t>
  </si>
  <si>
    <t xml:space="preserve">תכנון אינסטלציה וניקוז </t>
  </si>
  <si>
    <t xml:space="preserve">מיזוג אויר </t>
  </si>
  <si>
    <t>תכנון מיזוג אויר</t>
  </si>
  <si>
    <t>תנועה</t>
  </si>
  <si>
    <t>תכנון תנועה, דרכים, חניות</t>
  </si>
  <si>
    <t xml:space="preserve">התייחסות ראשונית לדרכי הגישה וחניות </t>
  </si>
  <si>
    <t xml:space="preserve">בטיחות </t>
  </si>
  <si>
    <t xml:space="preserve">בטיחות המשתמש וכיבוי אש </t>
  </si>
  <si>
    <t xml:space="preserve">התייחסות ראשונית ועקרונות תכנון </t>
  </si>
  <si>
    <t>תכנון בר קיימה</t>
  </si>
  <si>
    <t xml:space="preserve">הנחיות בניה ירוקה </t>
  </si>
  <si>
    <t>חוות דעת לכל חלופה לגבי עמידה ביעד ולפי מדיניות עירונית</t>
  </si>
  <si>
    <t>התייעלות אנרגטית - יעד איפוס אנרגטי</t>
  </si>
  <si>
    <t>דרוג החלופות בהתאם ליעד האיפוס האנרגטי</t>
  </si>
  <si>
    <t xml:space="preserve">אקוסטיקה </t>
  </si>
  <si>
    <t xml:space="preserve">הנחיות אקוסטיקה </t>
  </si>
  <si>
    <t>V*</t>
  </si>
  <si>
    <t>רק במקומות בהם רמת הסיכון למטרד רעש גבוהה</t>
  </si>
  <si>
    <t xml:space="preserve">מיגון </t>
  </si>
  <si>
    <t xml:space="preserve">הנחיות מיגון ומרחבי מוגנים </t>
  </si>
  <si>
    <t xml:space="preserve">השלמות פערי מיגון </t>
  </si>
  <si>
    <t>רק במקרים בהם נדרשות השלמות פערי מיגון כגון תוספות בניה במתחם קיים</t>
  </si>
  <si>
    <t xml:space="preserve">מידע ותיאום מול גופים ורשויות </t>
  </si>
  <si>
    <t xml:space="preserve">רשויות </t>
  </si>
  <si>
    <t>תיאום  רשות עתיקות</t>
  </si>
  <si>
    <t xml:space="preserve">התרעה להימצאות עתיקות </t>
  </si>
  <si>
    <t xml:space="preserve">ניתן להסתפק בשכבות מידע והצגת משמעויות ראשוניות במקרה של התרעה </t>
  </si>
  <si>
    <t>תיאום  משרד הבריאות</t>
  </si>
  <si>
    <t>במקרים מיוחדים כגון מטבח מבשל</t>
  </si>
  <si>
    <t>תיאום/אישור משרד חינוך</t>
  </si>
  <si>
    <t>פירוט התיאום והאישורים הנדרשים ממשרד החינוך</t>
  </si>
  <si>
    <t>בפרויקטים של מוסדות חינוך בלבד</t>
  </si>
  <si>
    <t xml:space="preserve">גופים עירוניים </t>
  </si>
  <si>
    <t xml:space="preserve"> נכסים</t>
  </si>
  <si>
    <t>תיאום ראשוני</t>
  </si>
  <si>
    <t>אדריכל העיר</t>
  </si>
  <si>
    <t>הצגת החלופות וקבלת התייחסות</t>
  </si>
  <si>
    <t xml:space="preserve">תנועה </t>
  </si>
  <si>
    <t>במידה ויש דרישה להיסעים כגון: חינוך מיוחד</t>
  </si>
  <si>
    <t xml:space="preserve"> איכות סביבה </t>
  </si>
  <si>
    <t>במידה ויש דרישות מיוחדות בנושאי זיהום קרקע, זיהום אויר ורעש</t>
  </si>
  <si>
    <t>תיעול ונגר</t>
  </si>
  <si>
    <t xml:space="preserve">במקרים מיוחדים בהם קיים סיכון להצפה ונדרש פתרון </t>
  </si>
  <si>
    <t xml:space="preserve"> ביטחון </t>
  </si>
  <si>
    <t xml:space="preserve">תיאום ראשוני וקבלת הנחיות </t>
  </si>
  <si>
    <t xml:space="preserve">אגף מבני ציבור </t>
  </si>
  <si>
    <t xml:space="preserve">הצגת חלופות כולל טבלאות שקלול </t>
  </si>
  <si>
    <t xml:space="preserve"> לקוח </t>
  </si>
  <si>
    <t xml:space="preserve">הצגת החלופות </t>
  </si>
  <si>
    <t>רישוי</t>
  </si>
  <si>
    <t xml:space="preserve">מכון הרישוי </t>
  </si>
  <si>
    <t xml:space="preserve">תיק מידע </t>
  </si>
  <si>
    <t>אישור על קבלת תיק מידע</t>
  </si>
  <si>
    <t xml:space="preserve">פרויקטלי </t>
  </si>
  <si>
    <t xml:space="preserve">התקשרויות </t>
  </si>
  <si>
    <t>התקשרויות צוות מלא</t>
  </si>
  <si>
    <t xml:space="preserve">רשימת מתכננים נדרשת </t>
  </si>
  <si>
    <t>אומדן</t>
  </si>
  <si>
    <t xml:space="preserve">אומדן לכל חלופה </t>
  </si>
  <si>
    <t>אומדן בסיסי לכל חלופה</t>
  </si>
  <si>
    <t>מורכבות ביצוע</t>
  </si>
  <si>
    <t>שלביות</t>
  </si>
  <si>
    <t xml:space="preserve">הצגת משמעויות שלביות / מורכבות </t>
  </si>
  <si>
    <t>לו"ז</t>
  </si>
  <si>
    <t>הצגת משמעויות לו"ז בכל חלופה</t>
  </si>
  <si>
    <t>ניהול סיכונים</t>
  </si>
  <si>
    <t>ניהול הסיכונים בפרויקט</t>
  </si>
  <si>
    <t xml:space="preserve">מקרא: </t>
  </si>
  <si>
    <t>נדרש</t>
  </si>
  <si>
    <t>נדרש במקרים מיוחדים</t>
  </si>
  <si>
    <t>טבלת שטחים - הקפאת תצורה - פרויקט XX</t>
  </si>
  <si>
    <t xml:space="preserve">תבנית להצגת אומדנים לבניה חדשה  (עלות למ"ר) - דגמא מספרית </t>
  </si>
  <si>
    <t>מחיר ליח'
 (₪, לא כולל מע"מ)</t>
  </si>
  <si>
    <t>סה"כ
(₪, לא כולל מע"מ)</t>
  </si>
  <si>
    <t>אגרות מים וביוב (100 ₪/מ"ר, לא כולל מע"מ)</t>
  </si>
  <si>
    <r>
      <t xml:space="preserve"> עמלה זו אינה כוללת אגרות מים וביוב, ו</t>
    </r>
    <r>
      <rPr>
        <b/>
        <sz val="14"/>
        <rFont val="David"/>
        <family val="2"/>
        <charset val="177"/>
      </rPr>
      <t>לא</t>
    </r>
    <r>
      <rPr>
        <sz val="14"/>
        <rFont val="David"/>
        <family val="2"/>
        <charset val="177"/>
      </rPr>
      <t xml:space="preserve"> מוטל עליה מע"מ.
 מעבר ל 50 מש"ח, שיעור העמלה ישתנה בהתאם להנחיות אגף התקציבים</t>
    </r>
  </si>
  <si>
    <t>בנ"מ (על סך עלויות ההקמה והתקורות)</t>
  </si>
  <si>
    <t xml:space="preserve">  יחס ברוטו:נטו מבנה </t>
  </si>
  <si>
    <t xml:space="preserve">  יחס ברוטו:נטו אולם ספורט</t>
  </si>
  <si>
    <t>מס' רכיבים במבנה</t>
  </si>
  <si>
    <t>התייקרויות: במידה ויוחלט לשלם התייקרויות, הן יועמסו על עלויות הביצוע בהתאם למועדי התשלום</t>
  </si>
  <si>
    <t>הנחיות והסברים להזנת נתוני לוח הזמנים</t>
  </si>
  <si>
    <t xml:space="preserve">לוח זמנים ייזום ותכנון </t>
  </si>
  <si>
    <t xml:space="preserve">  התנעת הפרויקט (העברת מקל)  </t>
  </si>
  <si>
    <t>צפי תחילת תכנון מקורי</t>
  </si>
  <si>
    <t>צפי בחירת חלופה נבחרת</t>
  </si>
  <si>
    <t xml:space="preserve">בחירת חלופה נבחרת בפועל </t>
  </si>
  <si>
    <t>צפי אישור תוכנית עיצוב מקורי</t>
  </si>
  <si>
    <t xml:space="preserve">צפי אישור תוכנית עיצוב מעודכן </t>
  </si>
  <si>
    <t>אישור תוכנית עיצוב בפועל</t>
  </si>
  <si>
    <t>צפי הקפאת תצורה מקורי</t>
  </si>
  <si>
    <t xml:space="preserve">צפי הקפאת תצורה מעודכן </t>
  </si>
  <si>
    <t>הקפאת תצורה בפועל</t>
  </si>
  <si>
    <t>צפי גמר תכנון מקורי</t>
  </si>
  <si>
    <t>צפי גמר תכנון מעודכן</t>
  </si>
  <si>
    <t>צפי קבלת היתר בניה מקורי</t>
  </si>
  <si>
    <t>צפי קבלת היתר בניה מעודכן (אחרון)</t>
  </si>
  <si>
    <t xml:space="preserve"> קבלת היתר בניה בפועל</t>
  </si>
  <si>
    <t>צפי תחילת ביצוע מקורי</t>
  </si>
  <si>
    <t>צפי תחילת ביצוע מעודכן (אחרון)</t>
  </si>
  <si>
    <t>צפי גמר ביצוע מקורי</t>
  </si>
  <si>
    <t>צפי גמר ביצוע מעודכן (אחרון)</t>
  </si>
  <si>
    <t xml:space="preserve"> גמר ביצוע בפועל</t>
  </si>
  <si>
    <t>P</t>
  </si>
  <si>
    <t>Q</t>
  </si>
  <si>
    <t>R</t>
  </si>
  <si>
    <t>S</t>
  </si>
  <si>
    <t>T</t>
  </si>
  <si>
    <t>U</t>
  </si>
  <si>
    <t>W</t>
  </si>
  <si>
    <t>X</t>
  </si>
  <si>
    <t>Y</t>
  </si>
  <si>
    <t>אבן דרך מספר</t>
  </si>
  <si>
    <t xml:space="preserve">3 או 4  </t>
  </si>
  <si>
    <t xml:space="preserve"> 3 או 4  </t>
  </si>
  <si>
    <t>3 או 4 או 5</t>
  </si>
  <si>
    <t xml:space="preserve">תיאור אבן הדרך </t>
  </si>
  <si>
    <t xml:space="preserve">בחירת חלופה נבחרת (*) </t>
  </si>
  <si>
    <t xml:space="preserve">בחירת חלופה נבחרת </t>
  </si>
  <si>
    <t xml:space="preserve">הקפאת תצורה </t>
  </si>
  <si>
    <t>דו"ח 
מחצית</t>
  </si>
  <si>
    <t xml:space="preserve">חלופה נבחרת/
הקפאת תצורה </t>
  </si>
  <si>
    <t>דו"ח מחצית</t>
  </si>
  <si>
    <t xml:space="preserve">דו"ח מחצית </t>
  </si>
  <si>
    <t xml:space="preserve">חלופה נבחרת/
הקפאת תצורה/
דו"ח מחצית </t>
  </si>
  <si>
    <t xml:space="preserve">דו"ח 
אחרית </t>
  </si>
  <si>
    <t>מספר אבן הדרך</t>
  </si>
  <si>
    <t>מקרא:</t>
  </si>
  <si>
    <r>
      <t xml:space="preserve">לוח זמנים </t>
    </r>
    <r>
      <rPr>
        <b/>
        <sz val="20"/>
        <color rgb="FF0000FF"/>
        <rFont val="David"/>
        <family val="2"/>
      </rPr>
      <t xml:space="preserve">אבן דרך 4 - הקפאת תצורה </t>
    </r>
    <r>
      <rPr>
        <b/>
        <sz val="20"/>
        <rFont val="David"/>
        <family val="2"/>
        <charset val="177"/>
      </rPr>
      <t>לפרויקט X</t>
    </r>
  </si>
  <si>
    <r>
      <t>לוח זמני</t>
    </r>
    <r>
      <rPr>
        <b/>
        <sz val="20"/>
        <color theme="1"/>
        <rFont val="David"/>
        <family val="2"/>
      </rPr>
      <t>ם למילוי -</t>
    </r>
    <r>
      <rPr>
        <b/>
        <sz val="20"/>
        <color rgb="FF0000FF"/>
        <rFont val="David"/>
        <family val="2"/>
      </rPr>
      <t xml:space="preserve"> אבן דרך 4 - דו"ח הקפאת תצורה - פרויקט X</t>
    </r>
  </si>
  <si>
    <t>ימולא בשלב הנוכחי: אבן דרך מספר 4 -הקפאת תצורה</t>
  </si>
  <si>
    <t>מולא בשלבים קודמים: אבני דרך 2 או 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</si>
</sst>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3" formatCode="_ * #,##0.00_ ;_ * \-#,##0.00_ ;_ * &quot;-&quot;??_ ;_ @_ "/>
    <numFmt numFmtId="164" formatCode="_ * #,##0_ ;_ * \-#,##0_ ;_ * &quot;-&quot;??_ ;_ @_ "/>
  </numFmts>
  <fonts count="34" x14ac:knownFonts="1">
    <font>
      <sz val="11"/>
      <color theme="1"/>
      <name val="Arial"/>
      <family val="2"/>
      <charset val="177"/>
      <scheme val="minor"/>
    </font>
    <font>
      <b/>
      <sz val="14"/>
      <name val="David"/>
      <family val="2"/>
      <charset val="177"/>
    </font>
    <font>
      <sz val="14"/>
      <name val="David"/>
      <family val="2"/>
      <charset val="177"/>
    </font>
    <font>
      <sz val="10"/>
      <name val="Arial"/>
      <family val="2"/>
    </font>
    <font>
      <sz val="14"/>
      <color theme="1"/>
      <name val="Arial"/>
      <family val="2"/>
      <charset val="177"/>
    </font>
    <font>
      <b/>
      <sz val="15"/>
      <name val="David"/>
      <family val="2"/>
      <charset val="177"/>
    </font>
    <font>
      <b/>
      <sz val="14"/>
      <name val="David"/>
      <family val="2"/>
    </font>
    <font>
      <b/>
      <sz val="16"/>
      <color theme="1"/>
      <name val="David"/>
      <family val="2"/>
    </font>
    <font>
      <sz val="13"/>
      <color theme="1"/>
      <name val="Arial"/>
      <family val="2"/>
      <charset val="177"/>
      <scheme val="minor"/>
    </font>
    <font>
      <sz val="13"/>
      <color theme="1"/>
      <name val="David"/>
      <family val="2"/>
    </font>
    <font>
      <b/>
      <sz val="13"/>
      <color theme="1"/>
      <name val="David"/>
      <family val="2"/>
    </font>
    <font>
      <b/>
      <sz val="13"/>
      <color theme="1"/>
      <name val="Arial"/>
      <family val="2"/>
      <charset val="177"/>
      <scheme val="minor"/>
    </font>
    <font>
      <b/>
      <sz val="16"/>
      <name val="David"/>
      <family val="2"/>
    </font>
    <font>
      <sz val="16"/>
      <color theme="1"/>
      <name val="Arial"/>
      <family val="2"/>
      <charset val="177"/>
      <scheme val="minor"/>
    </font>
    <font>
      <sz val="11"/>
      <color theme="1"/>
      <name val="Arial"/>
      <family val="2"/>
      <charset val="177"/>
      <scheme val="minor"/>
    </font>
    <font>
      <sz val="13"/>
      <name val="David"/>
      <family val="2"/>
      <charset val="177"/>
    </font>
    <font>
      <b/>
      <sz val="13"/>
      <name val="David"/>
      <family val="2"/>
      <charset val="177"/>
    </font>
    <font>
      <sz val="16"/>
      <name val="David"/>
      <family val="2"/>
      <charset val="177"/>
    </font>
    <font>
      <b/>
      <sz val="16"/>
      <name val="David"/>
      <family val="2"/>
      <charset val="177"/>
    </font>
    <font>
      <b/>
      <sz val="20"/>
      <name val="David"/>
      <family val="2"/>
      <charset val="177"/>
    </font>
    <font>
      <sz val="20"/>
      <name val="David"/>
      <family val="2"/>
      <charset val="177"/>
    </font>
    <font>
      <b/>
      <sz val="18"/>
      <name val="David"/>
      <family val="2"/>
      <charset val="177"/>
    </font>
    <font>
      <sz val="11"/>
      <color rgb="FF000000"/>
      <name val="Arial"/>
      <family val="2"/>
    </font>
    <font>
      <sz val="13"/>
      <color rgb="FF000000"/>
      <name val="David"/>
      <family val="2"/>
    </font>
    <font>
      <b/>
      <sz val="13"/>
      <color rgb="FF000000"/>
      <name val="David"/>
      <family val="2"/>
    </font>
    <font>
      <b/>
      <sz val="16"/>
      <color rgb="FF000000"/>
      <name val="David"/>
      <family val="2"/>
    </font>
    <font>
      <sz val="16"/>
      <color rgb="FF000000"/>
      <name val="David"/>
      <family val="2"/>
    </font>
    <font>
      <b/>
      <sz val="14"/>
      <color rgb="FF000000"/>
      <name val="David"/>
      <family val="2"/>
    </font>
    <font>
      <sz val="13"/>
      <name val="David"/>
      <family val="2"/>
    </font>
    <font>
      <b/>
      <sz val="13"/>
      <color rgb="FFFF0000"/>
      <name val="David"/>
      <family val="2"/>
    </font>
    <font>
      <b/>
      <sz val="15"/>
      <color rgb="FF002060"/>
      <name val="David"/>
      <family val="2"/>
      <charset val="177"/>
    </font>
    <font>
      <b/>
      <sz val="20"/>
      <color theme="1"/>
      <name val="David"/>
      <family val="2"/>
    </font>
    <font>
      <b/>
      <sz val="20"/>
      <color rgb="FF0000FF"/>
      <name val="David"/>
      <family val="2"/>
    </font>
    <font>
      <sz val="16"/>
      <name val="David"/>
      <family val="2"/>
    </font>
  </fonts>
  <fills count="16">
    <fill>
      <patternFill patternType="none"/>
    </fill>
    <fill>
      <patternFill patternType="gray125"/>
    </fill>
    <fill>
      <patternFill patternType="solid">
        <fgColor rgb="FFFFC000"/>
        <bgColor indexed="64"/>
      </patternFill>
    </fill>
    <fill>
      <patternFill patternType="solid">
        <fgColor theme="0" tint="-0.14999847407452621"/>
        <bgColor indexed="64"/>
      </patternFill>
    </fill>
    <fill>
      <patternFill patternType="solid">
        <fgColor theme="4" tint="0.79998168889431442"/>
        <bgColor indexed="64"/>
      </patternFill>
    </fill>
    <fill>
      <patternFill patternType="solid">
        <fgColor theme="0"/>
        <bgColor indexed="64"/>
      </patternFill>
    </fill>
    <fill>
      <patternFill patternType="solid">
        <fgColor theme="4" tint="0.39997558519241921"/>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9" tint="0.59999389629810485"/>
        <bgColor indexed="64"/>
      </patternFill>
    </fill>
    <fill>
      <patternFill patternType="solid">
        <fgColor theme="6" tint="0.59999389629810485"/>
        <bgColor indexed="64"/>
      </patternFill>
    </fill>
    <fill>
      <patternFill patternType="solid">
        <fgColor theme="5" tint="0.79998168889431442"/>
        <bgColor indexed="64"/>
      </patternFill>
    </fill>
    <fill>
      <patternFill patternType="solid">
        <fgColor theme="6" tint="0.79998168889431442"/>
        <bgColor indexed="64"/>
      </patternFill>
    </fill>
    <fill>
      <patternFill patternType="solid">
        <fgColor rgb="FFE4E4E4"/>
        <bgColor indexed="64"/>
      </patternFill>
    </fill>
    <fill>
      <patternFill patternType="solid">
        <fgColor rgb="FFFFC000"/>
        <bgColor rgb="FFFCE4D6"/>
      </patternFill>
    </fill>
    <fill>
      <patternFill patternType="solid">
        <fgColor theme="0" tint="-0.34998626667073579"/>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top/>
      <bottom style="thin">
        <color rgb="FF000000"/>
      </bottom>
      <diagonal/>
    </border>
    <border>
      <left style="thin">
        <color rgb="FF000000"/>
      </left>
      <right style="thin">
        <color rgb="FF000000"/>
      </right>
      <top style="thin">
        <color rgb="FF000000"/>
      </top>
      <bottom style="thin">
        <color rgb="FF000000"/>
      </bottom>
      <diagonal/>
    </border>
    <border>
      <left/>
      <right style="thin">
        <color rgb="FF000000"/>
      </right>
      <top/>
      <bottom style="thin">
        <color rgb="FF000000"/>
      </bottom>
      <diagonal/>
    </border>
    <border>
      <left style="thin">
        <color rgb="FF000000"/>
      </left>
      <right style="thin">
        <color rgb="FF000000"/>
      </right>
      <top/>
      <bottom/>
      <diagonal/>
    </border>
  </borders>
  <cellStyleXfs count="9">
    <xf numFmtId="0" fontId="0" fillId="0" borderId="0"/>
    <xf numFmtId="43" fontId="3" fillId="0" borderId="0" applyFont="0" applyFill="0" applyBorder="0" applyAlignment="0" applyProtection="0"/>
    <xf numFmtId="0" fontId="4" fillId="0" borderId="0"/>
    <xf numFmtId="0" fontId="3" fillId="0" borderId="0"/>
    <xf numFmtId="9" fontId="3" fillId="0" borderId="0" applyFont="0" applyFill="0" applyBorder="0" applyAlignment="0" applyProtection="0"/>
    <xf numFmtId="9" fontId="14" fillId="0" borderId="0" applyFont="0" applyFill="0" applyBorder="0" applyAlignment="0" applyProtection="0"/>
    <xf numFmtId="0" fontId="14" fillId="0" borderId="0"/>
    <xf numFmtId="0" fontId="22" fillId="0" borderId="0"/>
    <xf numFmtId="43" fontId="14" fillId="0" borderId="0" applyFont="0" applyFill="0" applyBorder="0" applyAlignment="0" applyProtection="0"/>
  </cellStyleXfs>
  <cellXfs count="251">
    <xf numFmtId="0" fontId="0" fillId="0" borderId="0" xfId="0"/>
    <xf numFmtId="0" fontId="1" fillId="0" borderId="0" xfId="0" applyFont="1" applyAlignment="1">
      <alignment horizontal="center" vertical="center" wrapText="1" readingOrder="2"/>
    </xf>
    <xf numFmtId="0" fontId="2" fillId="0" borderId="0" xfId="0" applyFont="1" applyAlignment="1">
      <alignment horizontal="center" vertical="center" wrapText="1" readingOrder="2"/>
    </xf>
    <xf numFmtId="14" fontId="2" fillId="0" borderId="0" xfId="0" applyNumberFormat="1" applyFont="1" applyAlignment="1">
      <alignment horizontal="right" vertical="center" wrapText="1" readingOrder="2"/>
    </xf>
    <xf numFmtId="0" fontId="1" fillId="0" borderId="0" xfId="0" applyFont="1" applyAlignment="1">
      <alignment horizontal="right" vertical="top" wrapText="1" readingOrder="2"/>
    </xf>
    <xf numFmtId="0" fontId="1" fillId="2" borderId="1" xfId="0" applyFont="1" applyFill="1" applyBorder="1" applyAlignment="1">
      <alignment horizontal="center" vertical="center" wrapText="1" readingOrder="2"/>
    </xf>
    <xf numFmtId="0" fontId="1" fillId="0" borderId="0" xfId="0" applyFont="1" applyBorder="1" applyAlignment="1">
      <alignment horizontal="right" vertical="top" wrapText="1" readingOrder="2"/>
    </xf>
    <xf numFmtId="0" fontId="1" fillId="3" borderId="4" xfId="0" applyFont="1" applyFill="1" applyBorder="1" applyAlignment="1">
      <alignment horizontal="center" vertical="center" wrapText="1" readingOrder="2"/>
    </xf>
    <xf numFmtId="0" fontId="1" fillId="3" borderId="1" xfId="0" applyFont="1" applyFill="1" applyBorder="1" applyAlignment="1">
      <alignment horizontal="right" vertical="top" wrapText="1" readingOrder="2"/>
    </xf>
    <xf numFmtId="0" fontId="1" fillId="3" borderId="1" xfId="0" applyFont="1" applyFill="1" applyBorder="1" applyAlignment="1">
      <alignment horizontal="right" vertical="center" wrapText="1" readingOrder="2"/>
    </xf>
    <xf numFmtId="0" fontId="1" fillId="0" borderId="1" xfId="0" applyFont="1" applyFill="1" applyBorder="1" applyAlignment="1">
      <alignment horizontal="center" vertical="top" wrapText="1" readingOrder="2"/>
    </xf>
    <xf numFmtId="0" fontId="1" fillId="4" borderId="1" xfId="0" applyFont="1" applyFill="1" applyBorder="1" applyAlignment="1">
      <alignment horizontal="center" vertical="center" wrapText="1" readingOrder="2"/>
    </xf>
    <xf numFmtId="0" fontId="1" fillId="4" borderId="1" xfId="0" applyFont="1" applyFill="1" applyBorder="1" applyAlignment="1">
      <alignment horizontal="right" vertical="top" wrapText="1" readingOrder="2"/>
    </xf>
    <xf numFmtId="0" fontId="1" fillId="4" borderId="1" xfId="0" applyFont="1" applyFill="1" applyBorder="1" applyAlignment="1">
      <alignment vertical="center" wrapText="1" readingOrder="2"/>
    </xf>
    <xf numFmtId="14" fontId="2" fillId="0" borderId="1" xfId="0" applyNumberFormat="1" applyFont="1" applyFill="1" applyBorder="1" applyAlignment="1">
      <alignment horizontal="right" vertical="center" wrapText="1" readingOrder="2"/>
    </xf>
    <xf numFmtId="0" fontId="2" fillId="0" borderId="0" xfId="0" applyFont="1" applyAlignment="1">
      <alignment vertical="center" wrapText="1" readingOrder="2"/>
    </xf>
    <xf numFmtId="0" fontId="2" fillId="0" borderId="0" xfId="0" applyFont="1" applyAlignment="1">
      <alignment horizontal="center" vertical="top" wrapText="1" readingOrder="2"/>
    </xf>
    <xf numFmtId="3" fontId="2" fillId="0" borderId="0" xfId="0" applyNumberFormat="1" applyFont="1" applyAlignment="1">
      <alignment vertical="center" wrapText="1" readingOrder="2"/>
    </xf>
    <xf numFmtId="0" fontId="1" fillId="3" borderId="1" xfId="0" applyFont="1" applyFill="1" applyBorder="1" applyAlignment="1">
      <alignment horizontal="center" vertical="top" wrapText="1" readingOrder="2"/>
    </xf>
    <xf numFmtId="0" fontId="8" fillId="0" borderId="0" xfId="0" applyFont="1"/>
    <xf numFmtId="0" fontId="8" fillId="0" borderId="0" xfId="0" applyFont="1" applyAlignment="1">
      <alignment horizontal="right"/>
    </xf>
    <xf numFmtId="0" fontId="10" fillId="0" borderId="0" xfId="0" applyFont="1"/>
    <xf numFmtId="0" fontId="11" fillId="0" borderId="0" xfId="0" applyFont="1"/>
    <xf numFmtId="0" fontId="12" fillId="2" borderId="1" xfId="0" applyFont="1" applyFill="1" applyBorder="1" applyAlignment="1">
      <alignment horizontal="center" vertical="center" wrapText="1" readingOrder="2"/>
    </xf>
    <xf numFmtId="0" fontId="13" fillId="0" borderId="0" xfId="0" applyFont="1"/>
    <xf numFmtId="0" fontId="6" fillId="5" borderId="1" xfId="0" applyFont="1" applyFill="1" applyBorder="1" applyAlignment="1">
      <alignment horizontal="center" vertical="center" wrapText="1" readingOrder="2"/>
    </xf>
    <xf numFmtId="49" fontId="6" fillId="5" borderId="1" xfId="0" applyNumberFormat="1" applyFont="1" applyFill="1" applyBorder="1" applyAlignment="1">
      <alignment horizontal="center" vertical="center" wrapText="1" readingOrder="2"/>
    </xf>
    <xf numFmtId="0" fontId="6" fillId="5" borderId="1" xfId="0" applyFont="1" applyFill="1" applyBorder="1" applyAlignment="1">
      <alignment horizontal="right" vertical="center" wrapText="1" readingOrder="2"/>
    </xf>
    <xf numFmtId="0" fontId="2" fillId="0" borderId="1" xfId="0" applyFont="1" applyFill="1" applyBorder="1" applyAlignment="1">
      <alignment horizontal="right" vertical="center" wrapText="1" indent="1" readingOrder="2"/>
    </xf>
    <xf numFmtId="0" fontId="2" fillId="0" borderId="1" xfId="0" applyFont="1" applyFill="1" applyBorder="1" applyAlignment="1">
      <alignment horizontal="right" vertical="top" wrapText="1" indent="1" readingOrder="2"/>
    </xf>
    <xf numFmtId="14" fontId="9" fillId="0" borderId="0" xfId="0" applyNumberFormat="1" applyFont="1" applyAlignment="1">
      <alignment horizontal="left" vertical="center"/>
    </xf>
    <xf numFmtId="3" fontId="2" fillId="0" borderId="1" xfId="0" applyNumberFormat="1" applyFont="1" applyFill="1" applyBorder="1" applyAlignment="1">
      <alignment horizontal="center" vertical="center" wrapText="1" readingOrder="2"/>
    </xf>
    <xf numFmtId="0" fontId="1" fillId="4" borderId="4" xfId="0" applyFont="1" applyFill="1" applyBorder="1" applyAlignment="1">
      <alignment horizontal="right" vertical="top" wrapText="1" readingOrder="2"/>
    </xf>
    <xf numFmtId="0" fontId="1" fillId="4" borderId="4" xfId="0" applyFont="1" applyFill="1" applyBorder="1" applyAlignment="1">
      <alignment horizontal="center" vertical="center" wrapText="1" readingOrder="2"/>
    </xf>
    <xf numFmtId="0" fontId="1" fillId="4" borderId="1" xfId="0" applyFont="1" applyFill="1" applyBorder="1" applyAlignment="1">
      <alignment horizontal="right" vertical="center" wrapText="1" readingOrder="2"/>
    </xf>
    <xf numFmtId="0" fontId="2" fillId="4" borderId="0" xfId="0" applyFont="1" applyFill="1" applyAlignment="1">
      <alignment horizontal="right" vertical="top" wrapText="1" readingOrder="2"/>
    </xf>
    <xf numFmtId="0" fontId="1" fillId="4" borderId="2" xfId="0" applyFont="1" applyFill="1" applyBorder="1" applyAlignment="1">
      <alignment horizontal="right" vertical="top" wrapText="1" indent="1" readingOrder="2"/>
    </xf>
    <xf numFmtId="0" fontId="2" fillId="4" borderId="1" xfId="0" applyFont="1" applyFill="1" applyBorder="1" applyAlignment="1">
      <alignment horizontal="right" vertical="top" wrapText="1" readingOrder="2"/>
    </xf>
    <xf numFmtId="0" fontId="2" fillId="0" borderId="0" xfId="0" applyFont="1" applyAlignment="1">
      <alignment horizontal="right" vertical="top" wrapText="1" readingOrder="2"/>
    </xf>
    <xf numFmtId="0" fontId="1" fillId="0" borderId="0" xfId="0" applyFont="1" applyAlignment="1">
      <alignment horizontal="center" vertical="top" wrapText="1" readingOrder="2"/>
    </xf>
    <xf numFmtId="0" fontId="1" fillId="0" borderId="1" xfId="0" applyFont="1" applyBorder="1" applyAlignment="1">
      <alignment horizontal="center" vertical="center" wrapText="1" readingOrder="2"/>
    </xf>
    <xf numFmtId="0" fontId="2" fillId="0" borderId="1" xfId="0" applyFont="1" applyBorder="1" applyAlignment="1">
      <alignment horizontal="right" vertical="center" wrapText="1" indent="1" readingOrder="2"/>
    </xf>
    <xf numFmtId="0" fontId="2" fillId="0" borderId="1" xfId="0" applyFont="1" applyBorder="1" applyAlignment="1">
      <alignment horizontal="right" vertical="top" wrapText="1" readingOrder="2"/>
    </xf>
    <xf numFmtId="0" fontId="2" fillId="0" borderId="1" xfId="0" applyFont="1" applyBorder="1" applyAlignment="1">
      <alignment horizontal="center" vertical="center" wrapText="1" readingOrder="2"/>
    </xf>
    <xf numFmtId="0" fontId="2" fillId="0" borderId="1" xfId="0" applyFont="1" applyBorder="1" applyAlignment="1">
      <alignment vertical="center" wrapText="1" readingOrder="2"/>
    </xf>
    <xf numFmtId="3" fontId="2" fillId="0" borderId="1" xfId="0" applyNumberFormat="1" applyFont="1" applyBorder="1" applyAlignment="1">
      <alignment horizontal="center" vertical="center" wrapText="1" readingOrder="2"/>
    </xf>
    <xf numFmtId="14" fontId="2" fillId="0" borderId="1" xfId="0" applyNumberFormat="1" applyFont="1" applyBorder="1" applyAlignment="1">
      <alignment horizontal="right" vertical="center" wrapText="1" indent="1" readingOrder="2"/>
    </xf>
    <xf numFmtId="49" fontId="2" fillId="0" borderId="1" xfId="0" applyNumberFormat="1" applyFont="1" applyBorder="1" applyAlignment="1">
      <alignment horizontal="center" vertical="center" wrapText="1" readingOrder="2"/>
    </xf>
    <xf numFmtId="0" fontId="2" fillId="0" borderId="1" xfId="0" applyFont="1" applyBorder="1" applyAlignment="1">
      <alignment horizontal="right" vertical="top" wrapText="1" indent="1" readingOrder="2"/>
    </xf>
    <xf numFmtId="9" fontId="2" fillId="0" borderId="1" xfId="0" applyNumberFormat="1" applyFont="1" applyBorder="1" applyAlignment="1">
      <alignment horizontal="center" vertical="center" wrapText="1" readingOrder="2"/>
    </xf>
    <xf numFmtId="0" fontId="1" fillId="4" borderId="1" xfId="0" applyFont="1" applyFill="1" applyBorder="1" applyAlignment="1">
      <alignment horizontal="right" vertical="center" wrapText="1" indent="1" readingOrder="2"/>
    </xf>
    <xf numFmtId="0" fontId="1" fillId="6" borderId="1" xfId="0" applyFont="1" applyFill="1" applyBorder="1" applyAlignment="1">
      <alignment horizontal="center" vertical="center" wrapText="1" readingOrder="2"/>
    </xf>
    <xf numFmtId="0" fontId="1" fillId="6" borderId="1" xfId="0" applyFont="1" applyFill="1" applyBorder="1" applyAlignment="1">
      <alignment horizontal="right" vertical="center" wrapText="1" indent="1" readingOrder="2"/>
    </xf>
    <xf numFmtId="0" fontId="1" fillId="6" borderId="1" xfId="0" applyFont="1" applyFill="1" applyBorder="1" applyAlignment="1">
      <alignment horizontal="right" vertical="top" wrapText="1" readingOrder="2"/>
    </xf>
    <xf numFmtId="0" fontId="1" fillId="6" borderId="1" xfId="0" applyFont="1" applyFill="1" applyBorder="1" applyAlignment="1">
      <alignment vertical="center" wrapText="1" readingOrder="2"/>
    </xf>
    <xf numFmtId="3" fontId="1" fillId="4" borderId="1" xfId="0" applyNumberFormat="1" applyFont="1" applyFill="1" applyBorder="1" applyAlignment="1">
      <alignment horizontal="center" vertical="center" wrapText="1" readingOrder="2"/>
    </xf>
    <xf numFmtId="3" fontId="1" fillId="6" borderId="1" xfId="0" applyNumberFormat="1" applyFont="1" applyFill="1" applyBorder="1" applyAlignment="1">
      <alignment horizontal="center" vertical="center" wrapText="1" readingOrder="2"/>
    </xf>
    <xf numFmtId="0" fontId="1" fillId="0" borderId="6" xfId="0" applyFont="1" applyBorder="1" applyAlignment="1">
      <alignment vertical="center" wrapText="1" readingOrder="2"/>
    </xf>
    <xf numFmtId="0" fontId="1" fillId="7" borderId="1" xfId="0" applyFont="1" applyFill="1" applyBorder="1" applyAlignment="1">
      <alignment horizontal="center" vertical="top" wrapText="1" readingOrder="2"/>
    </xf>
    <xf numFmtId="0" fontId="2" fillId="7" borderId="1" xfId="0" applyFont="1" applyFill="1" applyBorder="1" applyAlignment="1">
      <alignment horizontal="right" vertical="top" wrapText="1" indent="1" readingOrder="2"/>
    </xf>
    <xf numFmtId="0" fontId="2" fillId="7" borderId="1" xfId="0" applyFont="1" applyFill="1" applyBorder="1" applyAlignment="1">
      <alignment horizontal="center" vertical="center" wrapText="1" readingOrder="2"/>
    </xf>
    <xf numFmtId="3" fontId="2" fillId="7" borderId="1" xfId="0" applyNumberFormat="1" applyFont="1" applyFill="1" applyBorder="1" applyAlignment="1">
      <alignment horizontal="center" vertical="center" wrapText="1" readingOrder="2"/>
    </xf>
    <xf numFmtId="0" fontId="2" fillId="0" borderId="0" xfId="0" applyFont="1" applyAlignment="1">
      <alignment horizontal="right" vertical="center" wrapText="1" readingOrder="2"/>
    </xf>
    <xf numFmtId="0" fontId="1" fillId="0" borderId="0" xfId="0" applyFont="1" applyAlignment="1">
      <alignment horizontal="right" vertical="center" wrapText="1" readingOrder="2"/>
    </xf>
    <xf numFmtId="9" fontId="6" fillId="0" borderId="1" xfId="0" applyNumberFormat="1" applyFont="1" applyBorder="1" applyAlignment="1">
      <alignment horizontal="center" vertical="center" wrapText="1" readingOrder="2"/>
    </xf>
    <xf numFmtId="0" fontId="6" fillId="0" borderId="1" xfId="0" applyFont="1" applyBorder="1" applyAlignment="1">
      <alignment horizontal="center" vertical="center" wrapText="1" readingOrder="2"/>
    </xf>
    <xf numFmtId="0" fontId="6" fillId="4" borderId="1" xfId="0" applyFont="1" applyFill="1" applyBorder="1" applyAlignment="1">
      <alignment horizontal="center" vertical="center" wrapText="1" readingOrder="2"/>
    </xf>
    <xf numFmtId="0" fontId="6" fillId="6" borderId="1" xfId="0" applyFont="1" applyFill="1" applyBorder="1" applyAlignment="1">
      <alignment horizontal="center" vertical="center" wrapText="1" readingOrder="2"/>
    </xf>
    <xf numFmtId="0" fontId="6" fillId="0" borderId="1" xfId="0" applyFont="1" applyBorder="1" applyAlignment="1">
      <alignment horizontal="right" vertical="top" wrapText="1" readingOrder="2"/>
    </xf>
    <xf numFmtId="0" fontId="1" fillId="8" borderId="1" xfId="0" applyFont="1" applyFill="1" applyBorder="1" applyAlignment="1">
      <alignment horizontal="center" vertical="center" wrapText="1" readingOrder="2"/>
    </xf>
    <xf numFmtId="0" fontId="1" fillId="8" borderId="1" xfId="0" applyFont="1" applyFill="1" applyBorder="1" applyAlignment="1">
      <alignment horizontal="right" vertical="center" wrapText="1" readingOrder="2"/>
    </xf>
    <xf numFmtId="9" fontId="1" fillId="8" borderId="1" xfId="0" applyNumberFormat="1" applyFont="1" applyFill="1" applyBorder="1" applyAlignment="1">
      <alignment horizontal="center" vertical="center" wrapText="1" readingOrder="2"/>
    </xf>
    <xf numFmtId="0" fontId="2" fillId="8" borderId="1" xfId="0" applyFont="1" applyFill="1" applyBorder="1" applyAlignment="1">
      <alignment vertical="center" wrapText="1" readingOrder="2"/>
    </xf>
    <xf numFmtId="3" fontId="1" fillId="8" borderId="1" xfId="0" applyNumberFormat="1" applyFont="1" applyFill="1" applyBorder="1" applyAlignment="1">
      <alignment horizontal="center" vertical="center" wrapText="1" readingOrder="2"/>
    </xf>
    <xf numFmtId="3" fontId="2" fillId="8" borderId="1" xfId="0" applyNumberFormat="1" applyFont="1" applyFill="1" applyBorder="1" applyAlignment="1">
      <alignment horizontal="center" vertical="center" wrapText="1" readingOrder="2"/>
    </xf>
    <xf numFmtId="0" fontId="1" fillId="3" borderId="4" xfId="0" applyFont="1" applyFill="1" applyBorder="1" applyAlignment="1">
      <alignment horizontal="center" vertical="top" wrapText="1" readingOrder="2"/>
    </xf>
    <xf numFmtId="0" fontId="2" fillId="0" borderId="1" xfId="0" applyFont="1" applyFill="1" applyBorder="1" applyAlignment="1">
      <alignment horizontal="center" vertical="top" wrapText="1" readingOrder="2"/>
    </xf>
    <xf numFmtId="0" fontId="1" fillId="4" borderId="1" xfId="0" applyFont="1" applyFill="1" applyBorder="1" applyAlignment="1">
      <alignment horizontal="center" vertical="top" wrapText="1" readingOrder="2"/>
    </xf>
    <xf numFmtId="0" fontId="6" fillId="0" borderId="1" xfId="0" applyFont="1" applyBorder="1" applyAlignment="1">
      <alignment horizontal="center" vertical="top" wrapText="1" readingOrder="2"/>
    </xf>
    <xf numFmtId="0" fontId="6" fillId="4" borderId="1" xfId="0" applyFont="1" applyFill="1" applyBorder="1" applyAlignment="1">
      <alignment horizontal="center" vertical="top" wrapText="1" readingOrder="2"/>
    </xf>
    <xf numFmtId="0" fontId="6" fillId="6" borderId="1" xfId="0" applyFont="1" applyFill="1" applyBorder="1" applyAlignment="1">
      <alignment horizontal="center" vertical="top" wrapText="1" readingOrder="2"/>
    </xf>
    <xf numFmtId="0" fontId="2" fillId="7" borderId="1" xfId="0" applyFont="1" applyFill="1" applyBorder="1" applyAlignment="1">
      <alignment horizontal="center" vertical="top" wrapText="1" readingOrder="2"/>
    </xf>
    <xf numFmtId="0" fontId="2" fillId="8" borderId="1" xfId="0" applyFont="1" applyFill="1" applyBorder="1" applyAlignment="1">
      <alignment horizontal="center" vertical="center" wrapText="1" readingOrder="2"/>
    </xf>
    <xf numFmtId="0" fontId="1" fillId="3" borderId="1" xfId="0" applyFont="1" applyFill="1" applyBorder="1" applyAlignment="1">
      <alignment horizontal="center" vertical="center" wrapText="1" readingOrder="2"/>
    </xf>
    <xf numFmtId="0" fontId="6" fillId="0" borderId="1" xfId="0" applyFont="1" applyFill="1" applyBorder="1" applyAlignment="1">
      <alignment horizontal="center" vertical="center" wrapText="1" readingOrder="2"/>
    </xf>
    <xf numFmtId="9" fontId="6" fillId="0" borderId="1" xfId="5" applyFont="1" applyFill="1" applyBorder="1" applyAlignment="1">
      <alignment horizontal="center" vertical="center" wrapText="1" readingOrder="2"/>
    </xf>
    <xf numFmtId="0" fontId="6" fillId="0" borderId="1" xfId="0" applyFont="1" applyFill="1" applyBorder="1" applyAlignment="1">
      <alignment horizontal="center" vertical="top" wrapText="1" readingOrder="2"/>
    </xf>
    <xf numFmtId="9" fontId="6" fillId="0" borderId="1" xfId="0" applyNumberFormat="1" applyFont="1" applyFill="1" applyBorder="1" applyAlignment="1">
      <alignment horizontal="center" vertical="center" wrapText="1" readingOrder="2"/>
    </xf>
    <xf numFmtId="0" fontId="15" fillId="5" borderId="0" xfId="6" applyFont="1" applyFill="1" applyBorder="1" applyAlignment="1" applyProtection="1">
      <alignment horizontal="center" vertical="center" wrapText="1" readingOrder="2"/>
      <protection locked="0"/>
    </xf>
    <xf numFmtId="0" fontId="15" fillId="0" borderId="0" xfId="6" applyFont="1" applyBorder="1" applyAlignment="1" applyProtection="1">
      <alignment horizontal="center" vertical="center" wrapText="1" readingOrder="2"/>
      <protection locked="0"/>
    </xf>
    <xf numFmtId="0" fontId="16" fillId="0" borderId="0" xfId="6" applyFont="1" applyBorder="1" applyAlignment="1" applyProtection="1">
      <alignment horizontal="center" vertical="center" wrapText="1" readingOrder="2"/>
      <protection locked="0"/>
    </xf>
    <xf numFmtId="14" fontId="16" fillId="0" borderId="0" xfId="6" applyNumberFormat="1" applyFont="1" applyBorder="1" applyAlignment="1" applyProtection="1">
      <alignment horizontal="center" vertical="center" wrapText="1" readingOrder="2"/>
      <protection locked="0"/>
    </xf>
    <xf numFmtId="0" fontId="15" fillId="0" borderId="0" xfId="6" applyFont="1" applyBorder="1" applyAlignment="1">
      <alignment horizontal="center" vertical="center" wrapText="1" readingOrder="2"/>
    </xf>
    <xf numFmtId="0" fontId="17" fillId="5" borderId="0" xfId="6" applyFont="1" applyFill="1" applyBorder="1" applyAlignment="1" applyProtection="1">
      <alignment horizontal="center" vertical="center" wrapText="1" readingOrder="2"/>
      <protection locked="0"/>
    </xf>
    <xf numFmtId="0" fontId="17" fillId="0" borderId="0" xfId="6" applyFont="1" applyBorder="1" applyAlignment="1" applyProtection="1">
      <alignment horizontal="center" vertical="center" wrapText="1" readingOrder="2"/>
      <protection locked="0"/>
    </xf>
    <xf numFmtId="0" fontId="18" fillId="0" borderId="0" xfId="6" applyFont="1" applyBorder="1" applyAlignment="1" applyProtection="1">
      <alignment horizontal="center" vertical="center" wrapText="1" readingOrder="2"/>
      <protection locked="0"/>
    </xf>
    <xf numFmtId="0" fontId="20" fillId="0" borderId="0" xfId="6" applyFont="1" applyBorder="1" applyAlignment="1">
      <alignment horizontal="center" vertical="center" wrapText="1" readingOrder="2"/>
    </xf>
    <xf numFmtId="0" fontId="17" fillId="0" borderId="0" xfId="6" applyFont="1" applyBorder="1" applyAlignment="1">
      <alignment horizontal="center" vertical="center" wrapText="1" readingOrder="2"/>
    </xf>
    <xf numFmtId="0" fontId="1" fillId="0" borderId="0" xfId="6" applyFont="1" applyBorder="1" applyAlignment="1">
      <alignment horizontal="center" vertical="center" wrapText="1" readingOrder="2"/>
    </xf>
    <xf numFmtId="0" fontId="21" fillId="8" borderId="7" xfId="6" applyFont="1" applyFill="1" applyBorder="1" applyAlignment="1" applyProtection="1">
      <alignment horizontal="center" vertical="center" wrapText="1" readingOrder="2"/>
      <protection locked="0"/>
    </xf>
    <xf numFmtId="0" fontId="18" fillId="9" borderId="7" xfId="6" applyFont="1" applyFill="1" applyBorder="1" applyAlignment="1" applyProtection="1">
      <alignment horizontal="center" vertical="center" wrapText="1" readingOrder="2"/>
      <protection locked="0"/>
    </xf>
    <xf numFmtId="0" fontId="18" fillId="8" borderId="7" xfId="6" applyFont="1" applyFill="1" applyBorder="1" applyAlignment="1" applyProtection="1">
      <alignment horizontal="center" vertical="center" wrapText="1" readingOrder="2"/>
      <protection locked="0"/>
    </xf>
    <xf numFmtId="0" fontId="6" fillId="0" borderId="1" xfId="6" applyFont="1" applyFill="1" applyBorder="1" applyAlignment="1">
      <alignment horizontal="center" vertical="center" wrapText="1" readingOrder="2"/>
    </xf>
    <xf numFmtId="3" fontId="2" fillId="0" borderId="1" xfId="6" applyNumberFormat="1" applyFont="1" applyFill="1" applyBorder="1" applyAlignment="1">
      <alignment horizontal="center" vertical="center" wrapText="1" readingOrder="2"/>
    </xf>
    <xf numFmtId="14" fontId="2" fillId="0" borderId="1" xfId="6" applyNumberFormat="1" applyFont="1" applyBorder="1" applyAlignment="1">
      <alignment horizontal="center" vertical="center" wrapText="1" readingOrder="2"/>
    </xf>
    <xf numFmtId="14" fontId="2" fillId="0" borderId="1" xfId="6" applyNumberFormat="1" applyFont="1" applyFill="1" applyBorder="1" applyAlignment="1">
      <alignment horizontal="center" vertical="center" wrapText="1" readingOrder="2"/>
    </xf>
    <xf numFmtId="1" fontId="2" fillId="0" borderId="1" xfId="6" applyNumberFormat="1" applyFont="1" applyFill="1" applyBorder="1" applyAlignment="1">
      <alignment horizontal="center" vertical="center" wrapText="1" readingOrder="2"/>
    </xf>
    <xf numFmtId="0" fontId="6" fillId="5" borderId="1" xfId="6" applyFont="1" applyFill="1" applyBorder="1" applyAlignment="1">
      <alignment horizontal="center" vertical="center" wrapText="1" readingOrder="2"/>
    </xf>
    <xf numFmtId="14" fontId="2" fillId="5" borderId="1" xfId="6" applyNumberFormat="1" applyFont="1" applyFill="1" applyBorder="1" applyAlignment="1">
      <alignment horizontal="center" vertical="center" wrapText="1" readingOrder="2"/>
    </xf>
    <xf numFmtId="1" fontId="2" fillId="5" borderId="1" xfId="6" applyNumberFormat="1" applyFont="1" applyFill="1" applyBorder="1" applyAlignment="1">
      <alignment horizontal="center" vertical="center" wrapText="1" readingOrder="2"/>
    </xf>
    <xf numFmtId="0" fontId="15" fillId="0" borderId="0" xfId="6" applyFont="1" applyFill="1" applyBorder="1" applyAlignment="1">
      <alignment horizontal="center" vertical="center" wrapText="1" readingOrder="2"/>
    </xf>
    <xf numFmtId="14" fontId="2" fillId="0" borderId="5" xfId="6" applyNumberFormat="1" applyFont="1" applyFill="1" applyBorder="1" applyAlignment="1">
      <alignment horizontal="center" vertical="center" wrapText="1" readingOrder="2"/>
    </xf>
    <xf numFmtId="14" fontId="1" fillId="10" borderId="1" xfId="6" applyNumberFormat="1" applyFont="1" applyFill="1" applyBorder="1" applyAlignment="1">
      <alignment horizontal="center" vertical="center" wrapText="1" readingOrder="2"/>
    </xf>
    <xf numFmtId="14" fontId="1" fillId="10" borderId="5" xfId="6" applyNumberFormat="1" applyFont="1" applyFill="1" applyBorder="1" applyAlignment="1">
      <alignment horizontal="center" vertical="center" wrapText="1" readingOrder="2"/>
    </xf>
    <xf numFmtId="1" fontId="2" fillId="10" borderId="1" xfId="6" applyNumberFormat="1" applyFont="1" applyFill="1" applyBorder="1" applyAlignment="1">
      <alignment horizontal="center" vertical="center" wrapText="1" readingOrder="2"/>
    </xf>
    <xf numFmtId="0" fontId="16" fillId="0" borderId="0" xfId="6" applyFont="1" applyBorder="1" applyAlignment="1">
      <alignment horizontal="center" vertical="center" wrapText="1" readingOrder="2"/>
    </xf>
    <xf numFmtId="0" fontId="2" fillId="0" borderId="1" xfId="6" applyFont="1" applyFill="1" applyBorder="1" applyAlignment="1">
      <alignment horizontal="center" vertical="center" wrapText="1" readingOrder="2"/>
    </xf>
    <xf numFmtId="0" fontId="2" fillId="0" borderId="1" xfId="6" applyFont="1" applyBorder="1" applyAlignment="1">
      <alignment horizontal="center" vertical="center" wrapText="1" readingOrder="2"/>
    </xf>
    <xf numFmtId="3" fontId="2" fillId="0" borderId="5" xfId="6" applyNumberFormat="1" applyFont="1" applyFill="1" applyBorder="1" applyAlignment="1">
      <alignment horizontal="center" vertical="center" wrapText="1" readingOrder="2"/>
    </xf>
    <xf numFmtId="0" fontId="6" fillId="10" borderId="1" xfId="6" applyFont="1" applyFill="1" applyBorder="1" applyAlignment="1">
      <alignment horizontal="center" vertical="center" wrapText="1" readingOrder="2"/>
    </xf>
    <xf numFmtId="0" fontId="6" fillId="11" borderId="1" xfId="6" applyFont="1" applyFill="1" applyBorder="1" applyAlignment="1">
      <alignment horizontal="center" vertical="center" wrapText="1" readingOrder="2"/>
    </xf>
    <xf numFmtId="0" fontId="1" fillId="11" borderId="2" xfId="6" applyFont="1" applyFill="1" applyBorder="1" applyAlignment="1">
      <alignment vertical="center" wrapText="1" readingOrder="2"/>
    </xf>
    <xf numFmtId="0" fontId="1" fillId="11" borderId="3" xfId="6" applyFont="1" applyFill="1" applyBorder="1" applyAlignment="1">
      <alignment vertical="center" wrapText="1" readingOrder="2"/>
    </xf>
    <xf numFmtId="14" fontId="1" fillId="11" borderId="1" xfId="6" applyNumberFormat="1" applyFont="1" applyFill="1" applyBorder="1" applyAlignment="1">
      <alignment horizontal="center" vertical="center" wrapText="1" readingOrder="2"/>
    </xf>
    <xf numFmtId="14" fontId="1" fillId="11" borderId="4" xfId="6" applyNumberFormat="1" applyFont="1" applyFill="1" applyBorder="1" applyAlignment="1">
      <alignment vertical="center" wrapText="1" readingOrder="2"/>
    </xf>
    <xf numFmtId="14" fontId="1" fillId="11" borderId="1" xfId="6" applyNumberFormat="1" applyFont="1" applyFill="1" applyBorder="1" applyAlignment="1">
      <alignment vertical="center" wrapText="1" readingOrder="2"/>
    </xf>
    <xf numFmtId="0" fontId="15" fillId="5" borderId="0" xfId="6" applyFont="1" applyFill="1" applyBorder="1" applyAlignment="1">
      <alignment horizontal="center" vertical="center" wrapText="1" readingOrder="2"/>
    </xf>
    <xf numFmtId="0" fontId="16" fillId="0" borderId="0" xfId="6" applyFont="1" applyBorder="1" applyAlignment="1">
      <alignment horizontal="right" vertical="center" wrapText="1" readingOrder="2"/>
    </xf>
    <xf numFmtId="0" fontId="18" fillId="12" borderId="7" xfId="6" applyFont="1" applyFill="1" applyBorder="1" applyAlignment="1" applyProtection="1">
      <alignment horizontal="center" vertical="center" wrapText="1" readingOrder="2"/>
      <protection locked="0"/>
    </xf>
    <xf numFmtId="3" fontId="15" fillId="0" borderId="1" xfId="6" applyNumberFormat="1" applyFont="1" applyFill="1" applyBorder="1" applyAlignment="1">
      <alignment horizontal="center" vertical="center" wrapText="1" readingOrder="2"/>
    </xf>
    <xf numFmtId="14" fontId="15" fillId="5" borderId="1" xfId="6" applyNumberFormat="1" applyFont="1" applyFill="1" applyBorder="1" applyAlignment="1">
      <alignment horizontal="center" vertical="center" wrapText="1" readingOrder="2"/>
    </xf>
    <xf numFmtId="14" fontId="15" fillId="0" borderId="1" xfId="6" applyNumberFormat="1" applyFont="1" applyBorder="1" applyAlignment="1">
      <alignment horizontal="center" vertical="center" wrapText="1" readingOrder="2"/>
    </xf>
    <xf numFmtId="14" fontId="15" fillId="0" borderId="1" xfId="6" applyNumberFormat="1" applyFont="1" applyFill="1" applyBorder="1" applyAlignment="1">
      <alignment horizontal="center" vertical="center" wrapText="1" readingOrder="2"/>
    </xf>
    <xf numFmtId="1" fontId="15" fillId="0" borderId="1" xfId="6" applyNumberFormat="1" applyFont="1" applyFill="1" applyBorder="1" applyAlignment="1">
      <alignment horizontal="center" vertical="center" wrapText="1" readingOrder="2"/>
    </xf>
    <xf numFmtId="1" fontId="15" fillId="5" borderId="1" xfId="6" applyNumberFormat="1" applyFont="1" applyFill="1" applyBorder="1" applyAlignment="1">
      <alignment horizontal="center" vertical="center" wrapText="1" readingOrder="2"/>
    </xf>
    <xf numFmtId="14" fontId="15" fillId="3" borderId="1" xfId="6" applyNumberFormat="1" applyFont="1" applyFill="1" applyBorder="1" applyAlignment="1">
      <alignment horizontal="center" vertical="center" wrapText="1" readingOrder="2"/>
    </xf>
    <xf numFmtId="0" fontId="18" fillId="4" borderId="1" xfId="6" applyFont="1" applyFill="1" applyBorder="1" applyAlignment="1" applyProtection="1">
      <alignment horizontal="center" vertical="center" wrapText="1" readingOrder="2"/>
      <protection locked="0"/>
    </xf>
    <xf numFmtId="0" fontId="23" fillId="0" borderId="0" xfId="7" applyFont="1" applyAlignment="1">
      <alignment horizontal="center" vertical="center" wrapText="1"/>
    </xf>
    <xf numFmtId="0" fontId="24" fillId="0" borderId="0" xfId="7" applyFont="1" applyAlignment="1">
      <alignment horizontal="center" vertical="center" wrapText="1"/>
    </xf>
    <xf numFmtId="49" fontId="23" fillId="0" borderId="0" xfId="7" applyNumberFormat="1" applyFont="1" applyAlignment="1">
      <alignment horizontal="center" vertical="center" wrapText="1"/>
    </xf>
    <xf numFmtId="0" fontId="26" fillId="0" borderId="0" xfId="7" applyFont="1" applyAlignment="1">
      <alignment horizontal="center" vertical="center" wrapText="1"/>
    </xf>
    <xf numFmtId="0" fontId="27" fillId="0" borderId="0" xfId="7" applyFont="1" applyAlignment="1">
      <alignment horizontal="center" vertical="center" wrapText="1"/>
    </xf>
    <xf numFmtId="0" fontId="24" fillId="11" borderId="16" xfId="7" applyFont="1" applyFill="1" applyBorder="1" applyAlignment="1">
      <alignment horizontal="center" vertical="center" wrapText="1"/>
    </xf>
    <xf numFmtId="49" fontId="24" fillId="11" borderId="16" xfId="7" applyNumberFormat="1" applyFont="1" applyFill="1" applyBorder="1" applyAlignment="1">
      <alignment horizontal="center" vertical="center" wrapText="1"/>
    </xf>
    <xf numFmtId="0" fontId="23" fillId="0" borderId="16" xfId="7" applyFont="1" applyFill="1" applyBorder="1" applyAlignment="1">
      <alignment horizontal="center" vertical="center" wrapText="1"/>
    </xf>
    <xf numFmtId="0" fontId="23" fillId="0" borderId="10" xfId="7" applyFont="1" applyFill="1" applyBorder="1" applyAlignment="1">
      <alignment horizontal="center" vertical="center" wrapText="1"/>
    </xf>
    <xf numFmtId="0" fontId="24" fillId="0" borderId="16" xfId="7" applyFont="1" applyFill="1" applyBorder="1" applyAlignment="1">
      <alignment horizontal="center" vertical="center" wrapText="1"/>
    </xf>
    <xf numFmtId="49" fontId="23" fillId="0" borderId="16" xfId="7" applyNumberFormat="1" applyFont="1" applyFill="1" applyBorder="1" applyAlignment="1">
      <alignment horizontal="center" vertical="center" wrapText="1"/>
    </xf>
    <xf numFmtId="0" fontId="23" fillId="0" borderId="0" xfId="7" applyFont="1" applyFill="1" applyAlignment="1">
      <alignment horizontal="center" vertical="center" wrapText="1"/>
    </xf>
    <xf numFmtId="0" fontId="22" fillId="0" borderId="0" xfId="7" applyFill="1"/>
    <xf numFmtId="0" fontId="23" fillId="13" borderId="16" xfId="7" applyFont="1" applyFill="1" applyBorder="1" applyAlignment="1">
      <alignment horizontal="center" vertical="center" wrapText="1"/>
    </xf>
    <xf numFmtId="0" fontId="28" fillId="0" borderId="10" xfId="7" applyFont="1" applyFill="1" applyBorder="1" applyAlignment="1">
      <alignment horizontal="center" vertical="center" wrapText="1"/>
    </xf>
    <xf numFmtId="0" fontId="23" fillId="0" borderId="12" xfId="7" applyFont="1" applyFill="1" applyBorder="1" applyAlignment="1">
      <alignment horizontal="center" vertical="center" wrapText="1"/>
    </xf>
    <xf numFmtId="0" fontId="29" fillId="0" borderId="16" xfId="7" applyFont="1" applyFill="1" applyBorder="1" applyAlignment="1">
      <alignment horizontal="center" vertical="center" wrapText="1"/>
    </xf>
    <xf numFmtId="0" fontId="23" fillId="5" borderId="16" xfId="7" applyFont="1" applyFill="1" applyBorder="1" applyAlignment="1">
      <alignment horizontal="center" vertical="center" wrapText="1"/>
    </xf>
    <xf numFmtId="0" fontId="23" fillId="5" borderId="10" xfId="7" applyFont="1" applyFill="1" applyBorder="1" applyAlignment="1">
      <alignment horizontal="center" vertical="center" wrapText="1"/>
    </xf>
    <xf numFmtId="0" fontId="24" fillId="5" borderId="16" xfId="7" applyFont="1" applyFill="1" applyBorder="1" applyAlignment="1">
      <alignment horizontal="center" vertical="center" wrapText="1"/>
    </xf>
    <xf numFmtId="49" fontId="23" fillId="5" borderId="16" xfId="7" applyNumberFormat="1" applyFont="1" applyFill="1" applyBorder="1" applyAlignment="1">
      <alignment horizontal="center" vertical="center" wrapText="1"/>
    </xf>
    <xf numFmtId="0" fontId="23" fillId="5" borderId="12" xfId="7" applyFont="1" applyFill="1" applyBorder="1" applyAlignment="1">
      <alignment horizontal="center" vertical="center" wrapText="1"/>
    </xf>
    <xf numFmtId="0" fontId="29" fillId="5" borderId="16" xfId="7" applyFont="1" applyFill="1" applyBorder="1" applyAlignment="1">
      <alignment horizontal="center" vertical="center" wrapText="1"/>
    </xf>
    <xf numFmtId="0" fontId="28" fillId="5" borderId="10" xfId="7" applyFont="1" applyFill="1" applyBorder="1" applyAlignment="1">
      <alignment horizontal="center" vertical="center" wrapText="1"/>
    </xf>
    <xf numFmtId="0" fontId="24" fillId="13" borderId="16" xfId="7" applyFont="1" applyFill="1" applyBorder="1" applyAlignment="1">
      <alignment horizontal="center" vertical="center" wrapText="1"/>
    </xf>
    <xf numFmtId="0" fontId="23" fillId="13" borderId="10" xfId="7" applyFont="1" applyFill="1" applyBorder="1" applyAlignment="1">
      <alignment horizontal="center" vertical="center" wrapText="1"/>
    </xf>
    <xf numFmtId="49" fontId="23" fillId="13" borderId="16" xfId="7" applyNumberFormat="1" applyFont="1" applyFill="1" applyBorder="1" applyAlignment="1">
      <alignment horizontal="center" vertical="center" wrapText="1"/>
    </xf>
    <xf numFmtId="0" fontId="23" fillId="13" borderId="12" xfId="7" applyFont="1" applyFill="1" applyBorder="1" applyAlignment="1">
      <alignment horizontal="center" vertical="center" wrapText="1"/>
    </xf>
    <xf numFmtId="0" fontId="23" fillId="0" borderId="0" xfId="7" applyFont="1" applyAlignment="1">
      <alignment horizontal="right" vertical="center" wrapText="1"/>
    </xf>
    <xf numFmtId="0" fontId="24" fillId="0" borderId="0" xfId="7" applyFont="1" applyAlignment="1">
      <alignment horizontal="right" vertical="center" wrapText="1"/>
    </xf>
    <xf numFmtId="0" fontId="29" fillId="0" borderId="0" xfId="7" applyFont="1" applyAlignment="1">
      <alignment horizontal="center" vertical="center" wrapText="1"/>
    </xf>
    <xf numFmtId="0" fontId="24" fillId="2" borderId="16" xfId="7" applyFont="1" applyFill="1" applyBorder="1" applyAlignment="1">
      <alignment horizontal="center" vertical="center" wrapText="1"/>
    </xf>
    <xf numFmtId="0" fontId="24" fillId="2" borderId="10" xfId="7" applyFont="1" applyFill="1" applyBorder="1" applyAlignment="1">
      <alignment horizontal="center" vertical="center" wrapText="1"/>
    </xf>
    <xf numFmtId="0" fontId="24" fillId="2" borderId="12" xfId="7" applyFont="1" applyFill="1" applyBorder="1" applyAlignment="1">
      <alignment horizontal="center" vertical="center" wrapText="1"/>
    </xf>
    <xf numFmtId="0" fontId="1" fillId="0" borderId="6" xfId="0" applyFont="1" applyBorder="1" applyAlignment="1">
      <alignment horizontal="center" vertical="center" wrapText="1" readingOrder="2"/>
    </xf>
    <xf numFmtId="0" fontId="5" fillId="0" borderId="0" xfId="0" applyFont="1" applyAlignment="1">
      <alignment horizontal="center" vertical="top" wrapText="1" readingOrder="2"/>
    </xf>
    <xf numFmtId="0" fontId="2" fillId="0" borderId="1" xfId="0" applyFont="1" applyFill="1" applyBorder="1" applyAlignment="1">
      <alignment horizontal="center" vertical="center" wrapText="1" readingOrder="2"/>
    </xf>
    <xf numFmtId="0" fontId="7" fillId="0" borderId="0" xfId="0" applyFont="1" applyAlignment="1">
      <alignment horizontal="center" vertical="center"/>
    </xf>
    <xf numFmtId="164" fontId="1" fillId="4" borderId="1" xfId="8" applyNumberFormat="1" applyFont="1" applyFill="1" applyBorder="1" applyAlignment="1">
      <alignment horizontal="center" vertical="center" wrapText="1" readingOrder="2"/>
    </xf>
    <xf numFmtId="3" fontId="6" fillId="4" borderId="1" xfId="0" applyNumberFormat="1" applyFont="1" applyFill="1" applyBorder="1" applyAlignment="1">
      <alignment horizontal="center" vertical="center" wrapText="1" readingOrder="2"/>
    </xf>
    <xf numFmtId="0" fontId="1" fillId="8" borderId="1" xfId="0" applyFont="1" applyFill="1" applyBorder="1" applyAlignment="1">
      <alignment horizontal="right" vertical="center" wrapText="1" indent="1" readingOrder="2"/>
    </xf>
    <xf numFmtId="0" fontId="2" fillId="7" borderId="1" xfId="0" applyFont="1" applyFill="1" applyBorder="1" applyAlignment="1">
      <alignment horizontal="right" vertical="center" wrapText="1" indent="1" readingOrder="2"/>
    </xf>
    <xf numFmtId="0" fontId="19" fillId="0" borderId="0" xfId="6" applyFont="1" applyBorder="1" applyAlignment="1" applyProtection="1">
      <alignment horizontal="center" vertical="center" wrapText="1" readingOrder="2"/>
      <protection locked="0"/>
    </xf>
    <xf numFmtId="0" fontId="18" fillId="9" borderId="5" xfId="6" applyFont="1" applyFill="1" applyBorder="1" applyAlignment="1" applyProtection="1">
      <alignment horizontal="center" vertical="center" wrapText="1" readingOrder="2"/>
      <protection locked="0"/>
    </xf>
    <xf numFmtId="0" fontId="18" fillId="9" borderId="7" xfId="6" applyFont="1" applyFill="1" applyBorder="1" applyAlignment="1" applyProtection="1">
      <alignment horizontal="center" vertical="center" wrapText="1" readingOrder="2"/>
      <protection locked="0"/>
    </xf>
    <xf numFmtId="0" fontId="18" fillId="4" borderId="5" xfId="6" applyFont="1" applyFill="1" applyBorder="1" applyAlignment="1" applyProtection="1">
      <alignment horizontal="center" vertical="center" wrapText="1" readingOrder="2"/>
      <protection locked="0"/>
    </xf>
    <xf numFmtId="0" fontId="33" fillId="8" borderId="7" xfId="6" applyFont="1" applyFill="1" applyBorder="1" applyAlignment="1" applyProtection="1">
      <alignment horizontal="center" vertical="center" wrapText="1" readingOrder="2"/>
      <protection locked="0"/>
    </xf>
    <xf numFmtId="0" fontId="18" fillId="9" borderId="1" xfId="6" applyFont="1" applyFill="1" applyBorder="1" applyAlignment="1" applyProtection="1">
      <alignment horizontal="center" vertical="center" wrapText="1" readingOrder="2"/>
      <protection locked="0"/>
    </xf>
    <xf numFmtId="0" fontId="17" fillId="0" borderId="1" xfId="6" applyFont="1" applyFill="1" applyBorder="1" applyAlignment="1">
      <alignment horizontal="center" vertical="center" wrapText="1" readingOrder="2"/>
    </xf>
    <xf numFmtId="0" fontId="17" fillId="5" borderId="1" xfId="6" applyFont="1" applyFill="1" applyBorder="1" applyAlignment="1">
      <alignment horizontal="center" vertical="center" wrapText="1" readingOrder="2"/>
    </xf>
    <xf numFmtId="0" fontId="18" fillId="0" borderId="7" xfId="6" applyFont="1" applyFill="1" applyBorder="1" applyAlignment="1" applyProtection="1">
      <alignment horizontal="center" vertical="center" wrapText="1" readingOrder="2"/>
      <protection locked="0"/>
    </xf>
    <xf numFmtId="3" fontId="15" fillId="15" borderId="1" xfId="6" applyNumberFormat="1" applyFont="1" applyFill="1" applyBorder="1" applyAlignment="1">
      <alignment horizontal="center" vertical="center" wrapText="1" readingOrder="2"/>
    </xf>
    <xf numFmtId="14" fontId="15" fillId="15" borderId="1" xfId="6" applyNumberFormat="1" applyFont="1" applyFill="1" applyBorder="1" applyAlignment="1">
      <alignment horizontal="center" vertical="center" wrapText="1" readingOrder="2"/>
    </xf>
    <xf numFmtId="3" fontId="15" fillId="3" borderId="1" xfId="6" applyNumberFormat="1" applyFont="1" applyFill="1" applyBorder="1" applyAlignment="1">
      <alignment horizontal="center" vertical="center" wrapText="1" readingOrder="2"/>
    </xf>
    <xf numFmtId="0" fontId="1" fillId="10" borderId="2" xfId="6" applyFont="1" applyFill="1" applyBorder="1" applyAlignment="1">
      <alignment horizontal="right" vertical="center" wrapText="1" readingOrder="2"/>
    </xf>
    <xf numFmtId="0" fontId="1" fillId="10" borderId="3" xfId="6" applyFont="1" applyFill="1" applyBorder="1" applyAlignment="1">
      <alignment horizontal="right" vertical="center" wrapText="1" readingOrder="2"/>
    </xf>
    <xf numFmtId="3" fontId="6" fillId="0" borderId="5" xfId="6" applyNumberFormat="1" applyFont="1" applyFill="1" applyBorder="1" applyAlignment="1">
      <alignment horizontal="center" vertical="center" wrapText="1" readingOrder="2"/>
    </xf>
    <xf numFmtId="3" fontId="6" fillId="0" borderId="6" xfId="6" applyNumberFormat="1" applyFont="1" applyFill="1" applyBorder="1" applyAlignment="1">
      <alignment horizontal="center" vertical="center" wrapText="1" readingOrder="2"/>
    </xf>
    <xf numFmtId="3" fontId="6" fillId="0" borderId="7" xfId="6" applyNumberFormat="1" applyFont="1" applyFill="1" applyBorder="1" applyAlignment="1">
      <alignment horizontal="center" vertical="center" wrapText="1" readingOrder="2"/>
    </xf>
    <xf numFmtId="0" fontId="1" fillId="10" borderId="2" xfId="6" applyFont="1" applyFill="1" applyBorder="1" applyAlignment="1">
      <alignment horizontal="center" vertical="center" wrapText="1" readingOrder="2"/>
    </xf>
    <xf numFmtId="0" fontId="1" fillId="10" borderId="4" xfId="6" applyFont="1" applyFill="1" applyBorder="1" applyAlignment="1">
      <alignment horizontal="center" vertical="center" wrapText="1" readingOrder="2"/>
    </xf>
    <xf numFmtId="0" fontId="6" fillId="0" borderId="5" xfId="6" applyFont="1" applyFill="1" applyBorder="1" applyAlignment="1">
      <alignment horizontal="center" vertical="center" wrapText="1" readingOrder="2"/>
    </xf>
    <xf numFmtId="0" fontId="6" fillId="0" borderId="7" xfId="6" applyFont="1" applyFill="1" applyBorder="1" applyAlignment="1">
      <alignment horizontal="center" vertical="center" wrapText="1" readingOrder="2"/>
    </xf>
    <xf numFmtId="0" fontId="2" fillId="0" borderId="2" xfId="6" applyFont="1" applyFill="1" applyBorder="1" applyAlignment="1">
      <alignment horizontal="center" vertical="center" wrapText="1" readingOrder="2"/>
    </xf>
    <xf numFmtId="0" fontId="2" fillId="0" borderId="4" xfId="6" applyFont="1" applyFill="1" applyBorder="1" applyAlignment="1">
      <alignment horizontal="center" vertical="center" wrapText="1" readingOrder="2"/>
    </xf>
    <xf numFmtId="0" fontId="19" fillId="0" borderId="0" xfId="6" applyFont="1" applyBorder="1" applyAlignment="1" applyProtection="1">
      <alignment horizontal="center" vertical="center" wrapText="1" readingOrder="2"/>
      <protection locked="0"/>
    </xf>
    <xf numFmtId="0" fontId="21" fillId="9" borderId="5" xfId="6" applyFont="1" applyFill="1" applyBorder="1" applyAlignment="1" applyProtection="1">
      <alignment horizontal="center" vertical="center" wrapText="1" readingOrder="2"/>
      <protection locked="0"/>
    </xf>
    <xf numFmtId="0" fontId="21" fillId="9" borderId="7" xfId="6" applyFont="1" applyFill="1" applyBorder="1" applyAlignment="1" applyProtection="1">
      <alignment horizontal="center" vertical="center" wrapText="1" readingOrder="2"/>
      <protection locked="0"/>
    </xf>
    <xf numFmtId="0" fontId="21" fillId="8" borderId="2" xfId="6" applyFont="1" applyFill="1" applyBorder="1" applyAlignment="1" applyProtection="1">
      <alignment horizontal="center" vertical="center" wrapText="1" readingOrder="2"/>
      <protection locked="0"/>
    </xf>
    <xf numFmtId="0" fontId="21" fillId="8" borderId="3" xfId="6" applyFont="1" applyFill="1" applyBorder="1" applyAlignment="1" applyProtection="1">
      <alignment horizontal="center" vertical="center" wrapText="1" readingOrder="2"/>
      <protection locked="0"/>
    </xf>
    <xf numFmtId="0" fontId="18" fillId="9" borderId="5" xfId="6" applyFont="1" applyFill="1" applyBorder="1" applyAlignment="1" applyProtection="1">
      <alignment horizontal="center" vertical="center" wrapText="1" readingOrder="2"/>
      <protection locked="0"/>
    </xf>
    <xf numFmtId="0" fontId="18" fillId="9" borderId="7" xfId="6" applyFont="1" applyFill="1" applyBorder="1" applyAlignment="1" applyProtection="1">
      <alignment horizontal="center" vertical="center" wrapText="1" readingOrder="2"/>
      <protection locked="0"/>
    </xf>
    <xf numFmtId="0" fontId="18" fillId="12" borderId="1" xfId="6" applyFont="1" applyFill="1" applyBorder="1" applyAlignment="1" applyProtection="1">
      <alignment horizontal="center" vertical="center" wrapText="1" readingOrder="2"/>
      <protection locked="0"/>
    </xf>
    <xf numFmtId="0" fontId="18" fillId="8" borderId="2" xfId="6" applyFont="1" applyFill="1" applyBorder="1" applyAlignment="1" applyProtection="1">
      <alignment horizontal="center" vertical="center" wrapText="1" readingOrder="2"/>
      <protection locked="0"/>
    </xf>
    <xf numFmtId="0" fontId="18" fillId="8" borderId="3" xfId="6" applyFont="1" applyFill="1" applyBorder="1" applyAlignment="1" applyProtection="1">
      <alignment horizontal="center" vertical="center" wrapText="1" readingOrder="2"/>
      <protection locked="0"/>
    </xf>
    <xf numFmtId="0" fontId="18" fillId="0" borderId="0" xfId="6" applyFont="1" applyBorder="1" applyAlignment="1">
      <alignment horizontal="right" vertical="center" wrapText="1" readingOrder="2"/>
    </xf>
    <xf numFmtId="0" fontId="1" fillId="0" borderId="5" xfId="0" applyFont="1" applyBorder="1" applyAlignment="1">
      <alignment horizontal="center" vertical="center" wrapText="1" readingOrder="2"/>
    </xf>
    <xf numFmtId="0" fontId="1" fillId="0" borderId="6" xfId="0" applyFont="1" applyBorder="1" applyAlignment="1">
      <alignment horizontal="center" vertical="center" wrapText="1" readingOrder="2"/>
    </xf>
    <xf numFmtId="0" fontId="1" fillId="0" borderId="7" xfId="0" applyFont="1" applyBorder="1" applyAlignment="1">
      <alignment horizontal="center" vertical="center" wrapText="1" readingOrder="2"/>
    </xf>
    <xf numFmtId="0" fontId="2" fillId="0" borderId="0" xfId="0" applyFont="1" applyAlignment="1">
      <alignment horizontal="right" vertical="top" wrapText="1" readingOrder="2"/>
    </xf>
    <xf numFmtId="0" fontId="30" fillId="0" borderId="0" xfId="0" applyFont="1" applyAlignment="1">
      <alignment horizontal="center" vertical="top" wrapText="1" readingOrder="2"/>
    </xf>
    <xf numFmtId="0" fontId="5" fillId="0" borderId="0" xfId="0" applyFont="1" applyAlignment="1">
      <alignment horizontal="center" vertical="top" wrapText="1" readingOrder="2"/>
    </xf>
    <xf numFmtId="0" fontId="1" fillId="3" borderId="2" xfId="0" applyFont="1" applyFill="1" applyBorder="1" applyAlignment="1">
      <alignment horizontal="right" vertical="top" wrapText="1" readingOrder="2"/>
    </xf>
    <xf numFmtId="0" fontId="1" fillId="3" borderId="3" xfId="0" applyFont="1" applyFill="1" applyBorder="1" applyAlignment="1">
      <alignment horizontal="right" vertical="top" wrapText="1" readingOrder="2"/>
    </xf>
    <xf numFmtId="0" fontId="1" fillId="3" borderId="4" xfId="0" applyFont="1" applyFill="1" applyBorder="1" applyAlignment="1">
      <alignment horizontal="right" vertical="top" wrapText="1" readingOrder="2"/>
    </xf>
    <xf numFmtId="0" fontId="2" fillId="0" borderId="5" xfId="0" applyFont="1" applyFill="1" applyBorder="1" applyAlignment="1">
      <alignment horizontal="center" vertical="center" wrapText="1" readingOrder="2"/>
    </xf>
    <xf numFmtId="0" fontId="2" fillId="0" borderId="6" xfId="0" applyFont="1" applyFill="1" applyBorder="1" applyAlignment="1">
      <alignment horizontal="center" vertical="center" wrapText="1" readingOrder="2"/>
    </xf>
    <xf numFmtId="0" fontId="2" fillId="0" borderId="7" xfId="0" applyFont="1" applyFill="1" applyBorder="1" applyAlignment="1">
      <alignment horizontal="center" vertical="center" wrapText="1" readingOrder="2"/>
    </xf>
    <xf numFmtId="0" fontId="2" fillId="7" borderId="5" xfId="0" applyFont="1" applyFill="1" applyBorder="1" applyAlignment="1">
      <alignment horizontal="center" vertical="center" wrapText="1" readingOrder="2"/>
    </xf>
    <xf numFmtId="0" fontId="2" fillId="7" borderId="6" xfId="0" applyFont="1" applyFill="1" applyBorder="1" applyAlignment="1">
      <alignment horizontal="center" vertical="center" wrapText="1" readingOrder="2"/>
    </xf>
    <xf numFmtId="0" fontId="2" fillId="0" borderId="1" xfId="0" applyFont="1" applyFill="1" applyBorder="1" applyAlignment="1">
      <alignment horizontal="center" vertical="center" wrapText="1" readingOrder="2"/>
    </xf>
    <xf numFmtId="0" fontId="2" fillId="0" borderId="0" xfId="0" applyFont="1" applyAlignment="1">
      <alignment horizontal="right" vertical="center" wrapText="1" readingOrder="2"/>
    </xf>
    <xf numFmtId="0" fontId="7" fillId="0" borderId="0" xfId="0" applyFont="1" applyAlignment="1">
      <alignment horizontal="center" vertical="center"/>
    </xf>
    <xf numFmtId="0" fontId="10" fillId="0" borderId="0" xfId="0" applyFont="1" applyAlignment="1">
      <alignment horizontal="center"/>
    </xf>
    <xf numFmtId="0" fontId="24" fillId="0" borderId="8" xfId="7" applyFont="1" applyFill="1" applyBorder="1" applyAlignment="1">
      <alignment horizontal="center" vertical="center" wrapText="1"/>
    </xf>
    <xf numFmtId="0" fontId="24" fillId="0" borderId="18" xfId="7" applyFont="1" applyFill="1" applyBorder="1" applyAlignment="1">
      <alignment horizontal="center" vertical="center" wrapText="1"/>
    </xf>
    <xf numFmtId="0" fontId="24" fillId="13" borderId="8" xfId="7" applyFont="1" applyFill="1" applyBorder="1" applyAlignment="1">
      <alignment horizontal="center" vertical="center" wrapText="1"/>
    </xf>
    <xf numFmtId="0" fontId="24" fillId="13" borderId="18" xfId="7" applyFont="1" applyFill="1" applyBorder="1" applyAlignment="1">
      <alignment horizontal="center" vertical="center" wrapText="1"/>
    </xf>
    <xf numFmtId="0" fontId="24" fillId="13" borderId="14" xfId="7" applyFont="1" applyFill="1" applyBorder="1" applyAlignment="1">
      <alignment horizontal="center" vertical="center" wrapText="1"/>
    </xf>
    <xf numFmtId="0" fontId="24" fillId="0" borderId="14" xfId="7" applyFont="1" applyFill="1" applyBorder="1" applyAlignment="1">
      <alignment horizontal="center" vertical="center" wrapText="1"/>
    </xf>
    <xf numFmtId="0" fontId="24" fillId="5" borderId="8" xfId="7" applyFont="1" applyFill="1" applyBorder="1" applyAlignment="1">
      <alignment horizontal="center" vertical="center" wrapText="1"/>
    </xf>
    <xf numFmtId="0" fontId="24" fillId="5" borderId="1" xfId="7" applyFont="1" applyFill="1" applyBorder="1" applyAlignment="1">
      <alignment horizontal="center" vertical="center" wrapText="1"/>
    </xf>
    <xf numFmtId="0" fontId="24" fillId="5" borderId="18" xfId="7" applyFont="1" applyFill="1" applyBorder="1" applyAlignment="1">
      <alignment horizontal="center" vertical="center" wrapText="1"/>
    </xf>
    <xf numFmtId="0" fontId="24" fillId="5" borderId="14" xfId="7" applyFont="1" applyFill="1" applyBorder="1" applyAlignment="1">
      <alignment horizontal="center" vertical="center" wrapText="1"/>
    </xf>
    <xf numFmtId="0" fontId="25" fillId="0" borderId="0" xfId="7" applyFont="1" applyAlignment="1">
      <alignment horizontal="center" vertical="center" wrapText="1"/>
    </xf>
    <xf numFmtId="0" fontId="27" fillId="14" borderId="8" xfId="7" applyFont="1" applyFill="1" applyBorder="1" applyAlignment="1">
      <alignment horizontal="center" vertical="center" wrapText="1"/>
    </xf>
    <xf numFmtId="0" fontId="27" fillId="14" borderId="14" xfId="7" applyFont="1" applyFill="1" applyBorder="1" applyAlignment="1">
      <alignment horizontal="center" vertical="center" wrapText="1"/>
    </xf>
    <xf numFmtId="0" fontId="27" fillId="14" borderId="9" xfId="7" applyFont="1" applyFill="1" applyBorder="1" applyAlignment="1">
      <alignment horizontal="center" vertical="center" wrapText="1"/>
    </xf>
    <xf numFmtId="0" fontId="27" fillId="14" borderId="15" xfId="7" applyFont="1" applyFill="1" applyBorder="1" applyAlignment="1">
      <alignment horizontal="center" vertical="center" wrapText="1"/>
    </xf>
    <xf numFmtId="49" fontId="24" fillId="11" borderId="10" xfId="7" applyNumberFormat="1" applyFont="1" applyFill="1" applyBorder="1" applyAlignment="1">
      <alignment horizontal="center" vertical="center" wrapText="1"/>
    </xf>
    <xf numFmtId="49" fontId="24" fillId="11" borderId="11" xfId="7" applyNumberFormat="1" applyFont="1" applyFill="1" applyBorder="1" applyAlignment="1">
      <alignment horizontal="center" vertical="center" wrapText="1"/>
    </xf>
    <xf numFmtId="49" fontId="24" fillId="11" borderId="12" xfId="7" applyNumberFormat="1" applyFont="1" applyFill="1" applyBorder="1" applyAlignment="1">
      <alignment horizontal="center" vertical="center" wrapText="1"/>
    </xf>
    <xf numFmtId="0" fontId="27" fillId="14" borderId="13" xfId="7" applyFont="1" applyFill="1" applyBorder="1" applyAlignment="1">
      <alignment horizontal="center" vertical="center" wrapText="1"/>
    </xf>
    <xf numFmtId="0" fontId="27" fillId="14" borderId="17" xfId="7" applyFont="1" applyFill="1" applyBorder="1" applyAlignment="1">
      <alignment horizontal="center" vertical="center" wrapText="1"/>
    </xf>
  </cellXfs>
  <cellStyles count="9">
    <cellStyle name="Comma" xfId="8" builtinId="3"/>
    <cellStyle name="Comma 2" xfId="1"/>
    <cellStyle name="Normal" xfId="0" builtinId="0"/>
    <cellStyle name="Normal 2" xfId="2"/>
    <cellStyle name="Normal 2 2" xfId="6"/>
    <cellStyle name="Normal 3" xfId="3"/>
    <cellStyle name="Normal 4" xfId="7"/>
    <cellStyle name="Percent" xfId="5" builtinId="5"/>
    <cellStyle name="Percent 2" xf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1</xdr:col>
      <xdr:colOff>0</xdr:colOff>
      <xdr:row>29</xdr:row>
      <xdr:rowOff>0</xdr:rowOff>
    </xdr:from>
    <xdr:to>
      <xdr:col>4</xdr:col>
      <xdr:colOff>1123093</xdr:colOff>
      <xdr:row>30</xdr:row>
      <xdr:rowOff>90141</xdr:rowOff>
    </xdr:to>
    <xdr:sp macro="" textlink="">
      <xdr:nvSpPr>
        <xdr:cNvPr id="2" name="TextBox 7"/>
        <xdr:cNvSpPr txBox="1"/>
      </xdr:nvSpPr>
      <xdr:spPr>
        <a:xfrm>
          <a:off x="23557926182" y="8953500"/>
          <a:ext cx="5199793" cy="299691"/>
        </a:xfrm>
        <a:prstGeom prst="rect">
          <a:avLst/>
        </a:prstGeom>
        <a:noFill/>
      </xdr:spPr>
      <xdr:txBody>
        <a:bodyPr wrap="square" rtlCol="1">
          <a:spAutoFit/>
        </a:bodyPr>
        <a:lstStyle>
          <a:defPPr>
            <a:defRPr lang="he-IL"/>
          </a:defPPr>
          <a:lvl1pPr marL="0" algn="r" defTabSz="914400" rtl="1" eaLnBrk="1" latinLnBrk="0" hangingPunct="1">
            <a:defRPr sz="1800" kern="1200">
              <a:solidFill>
                <a:schemeClr val="tx1"/>
              </a:solidFill>
              <a:latin typeface="+mn-lt"/>
              <a:ea typeface="+mn-ea"/>
              <a:cs typeface="+mn-cs"/>
            </a:defRPr>
          </a:lvl1pPr>
          <a:lvl2pPr marL="457200" algn="r" defTabSz="914400" rtl="1" eaLnBrk="1" latinLnBrk="0" hangingPunct="1">
            <a:defRPr sz="1800" kern="1200">
              <a:solidFill>
                <a:schemeClr val="tx1"/>
              </a:solidFill>
              <a:latin typeface="+mn-lt"/>
              <a:ea typeface="+mn-ea"/>
              <a:cs typeface="+mn-cs"/>
            </a:defRPr>
          </a:lvl2pPr>
          <a:lvl3pPr marL="914400" algn="r" defTabSz="914400" rtl="1" eaLnBrk="1" latinLnBrk="0" hangingPunct="1">
            <a:defRPr sz="1800" kern="1200">
              <a:solidFill>
                <a:schemeClr val="tx1"/>
              </a:solidFill>
              <a:latin typeface="+mn-lt"/>
              <a:ea typeface="+mn-ea"/>
              <a:cs typeface="+mn-cs"/>
            </a:defRPr>
          </a:lvl3pPr>
          <a:lvl4pPr marL="1371600" algn="r" defTabSz="914400" rtl="1" eaLnBrk="1" latinLnBrk="0" hangingPunct="1">
            <a:defRPr sz="1800" kern="1200">
              <a:solidFill>
                <a:schemeClr val="tx1"/>
              </a:solidFill>
              <a:latin typeface="+mn-lt"/>
              <a:ea typeface="+mn-ea"/>
              <a:cs typeface="+mn-cs"/>
            </a:defRPr>
          </a:lvl4pPr>
          <a:lvl5pPr marL="1828800" algn="r" defTabSz="914400" rtl="1" eaLnBrk="1" latinLnBrk="0" hangingPunct="1">
            <a:defRPr sz="1800" kern="1200">
              <a:solidFill>
                <a:schemeClr val="tx1"/>
              </a:solidFill>
              <a:latin typeface="+mn-lt"/>
              <a:ea typeface="+mn-ea"/>
              <a:cs typeface="+mn-cs"/>
            </a:defRPr>
          </a:lvl5pPr>
          <a:lvl6pPr marL="2286000" algn="r" defTabSz="914400" rtl="1" eaLnBrk="1" latinLnBrk="0" hangingPunct="1">
            <a:defRPr sz="1800" kern="1200">
              <a:solidFill>
                <a:schemeClr val="tx1"/>
              </a:solidFill>
              <a:latin typeface="+mn-lt"/>
              <a:ea typeface="+mn-ea"/>
              <a:cs typeface="+mn-cs"/>
            </a:defRPr>
          </a:lvl6pPr>
          <a:lvl7pPr marL="2743200" algn="r" defTabSz="914400" rtl="1" eaLnBrk="1" latinLnBrk="0" hangingPunct="1">
            <a:defRPr sz="1800" kern="1200">
              <a:solidFill>
                <a:schemeClr val="tx1"/>
              </a:solidFill>
              <a:latin typeface="+mn-lt"/>
              <a:ea typeface="+mn-ea"/>
              <a:cs typeface="+mn-cs"/>
            </a:defRPr>
          </a:lvl7pPr>
          <a:lvl8pPr marL="3200400" algn="r" defTabSz="914400" rtl="1" eaLnBrk="1" latinLnBrk="0" hangingPunct="1">
            <a:defRPr sz="1800" kern="1200">
              <a:solidFill>
                <a:schemeClr val="tx1"/>
              </a:solidFill>
              <a:latin typeface="+mn-lt"/>
              <a:ea typeface="+mn-ea"/>
              <a:cs typeface="+mn-cs"/>
            </a:defRPr>
          </a:lvl8pPr>
          <a:lvl9pPr marL="3657600" algn="r" defTabSz="914400" rtl="1" eaLnBrk="1" latinLnBrk="0" hangingPunct="1">
            <a:defRPr sz="1800" kern="1200">
              <a:solidFill>
                <a:schemeClr val="tx1"/>
              </a:solidFill>
              <a:latin typeface="+mn-lt"/>
              <a:ea typeface="+mn-ea"/>
              <a:cs typeface="+mn-cs"/>
            </a:defRPr>
          </a:lvl9pPr>
        </a:lstStyle>
        <a:p>
          <a:pPr marL="0" marR="0" lvl="0" indent="0" algn="r" defTabSz="914400" rtl="1" eaLnBrk="1" fontAlgn="auto" latinLnBrk="0" hangingPunct="1">
            <a:lnSpc>
              <a:spcPct val="100000"/>
            </a:lnSpc>
            <a:spcBef>
              <a:spcPts val="0"/>
            </a:spcBef>
            <a:spcAft>
              <a:spcPts val="0"/>
            </a:spcAft>
            <a:buClrTx/>
            <a:buSzTx/>
            <a:buFontTx/>
            <a:buNone/>
            <a:tabLst/>
            <a:defRPr/>
          </a:pPr>
          <a:r>
            <a:rPr kumimoji="0" lang="he-IL" sz="1600" b="1" i="0" u="none" strike="noStrike" kern="1200" cap="none" spc="0" normalizeH="0" baseline="0" noProof="0">
              <a:ln>
                <a:noFill/>
              </a:ln>
              <a:solidFill>
                <a:sysClr val="windowText" lastClr="000000"/>
              </a:solidFill>
              <a:effectLst/>
              <a:uLnTx/>
              <a:uFillTx/>
              <a:latin typeface="David" panose="020E0502060401010101" pitchFamily="34" charset="-79"/>
              <a:ea typeface="+mn-ea"/>
              <a:cs typeface="David" panose="020E0502060401010101" pitchFamily="34" charset="-79"/>
            </a:rPr>
            <a:t>הערה:</a:t>
          </a:r>
          <a:r>
            <a:rPr kumimoji="0" lang="he-IL" sz="1400" b="0" i="0" u="none" strike="noStrike" kern="1200" cap="none" spc="0" normalizeH="0" baseline="0" noProof="0">
              <a:ln>
                <a:noFill/>
              </a:ln>
              <a:solidFill>
                <a:sysClr val="windowText" lastClr="000000"/>
              </a:solidFill>
              <a:effectLst/>
              <a:uLnTx/>
              <a:uFillTx/>
              <a:latin typeface="David" panose="020E0502060401010101" pitchFamily="34" charset="-79"/>
              <a:ea typeface="+mn-ea"/>
              <a:cs typeface="David" panose="020E0502060401010101" pitchFamily="34" charset="-79"/>
            </a:rPr>
            <a:t>   </a:t>
          </a:r>
          <a:r>
            <a:rPr kumimoji="0" lang="he-IL" sz="1200" b="0" i="0" u="none" strike="noStrike" kern="1200" cap="none" spc="0" normalizeH="0" baseline="0" noProof="0">
              <a:ln>
                <a:noFill/>
              </a:ln>
              <a:solidFill>
                <a:sysClr val="windowText" lastClr="000000"/>
              </a:solidFill>
              <a:effectLst/>
              <a:uLnTx/>
              <a:uFillTx/>
              <a:latin typeface="David" panose="020E0502060401010101" pitchFamily="34" charset="-79"/>
              <a:ea typeface="+mn-ea"/>
              <a:cs typeface="David" panose="020E0502060401010101" pitchFamily="34" charset="-79"/>
            </a:rPr>
            <a:t>אם ישנם פערים משמעותיים מהנדרש/מתוכנן, יש לצרף הסבר מפורט.</a:t>
          </a:r>
          <a:endParaRPr kumimoji="0" lang="he-IL" sz="1800" b="0" i="0" u="none" strike="noStrike" kern="1200" cap="none" spc="0" normalizeH="0" baseline="0" noProof="0">
            <a:ln>
              <a:noFill/>
            </a:ln>
            <a:solidFill>
              <a:sysClr val="windowText" lastClr="000000"/>
            </a:solidFill>
            <a:effectLst/>
            <a:uLnTx/>
            <a:uFillTx/>
            <a:latin typeface="David" panose="020E0502060401010101" pitchFamily="34" charset="-79"/>
            <a:ea typeface="+mn-ea"/>
            <a:cs typeface="David" panose="020E0502060401010101" pitchFamily="34" charset="-79"/>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18</xdr:row>
      <xdr:rowOff>0</xdr:rowOff>
    </xdr:from>
    <xdr:to>
      <xdr:col>14</xdr:col>
      <xdr:colOff>884463</xdr:colOff>
      <xdr:row>25</xdr:row>
      <xdr:rowOff>37419</xdr:rowOff>
    </xdr:to>
    <xdr:sp macro="" textlink="">
      <xdr:nvSpPr>
        <xdr:cNvPr id="2" name="TextBox 7"/>
        <xdr:cNvSpPr txBox="1"/>
      </xdr:nvSpPr>
      <xdr:spPr>
        <a:xfrm>
          <a:off x="23538867162" y="7991475"/>
          <a:ext cx="13152663" cy="1504269"/>
        </a:xfrm>
        <a:prstGeom prst="rect">
          <a:avLst/>
        </a:prstGeom>
        <a:noFill/>
      </xdr:spPr>
      <xdr:txBody>
        <a:bodyPr wrap="square" rtlCol="1">
          <a:noAutofit/>
        </a:bodyPr>
        <a:lstStyle>
          <a:defPPr>
            <a:defRPr lang="he-IL"/>
          </a:defPPr>
          <a:lvl1pPr marL="0" algn="r" defTabSz="914400" rtl="1" eaLnBrk="1" latinLnBrk="0" hangingPunct="1">
            <a:defRPr sz="1800" kern="1200">
              <a:solidFill>
                <a:schemeClr val="tx1"/>
              </a:solidFill>
              <a:latin typeface="+mn-lt"/>
              <a:ea typeface="+mn-ea"/>
              <a:cs typeface="+mn-cs"/>
            </a:defRPr>
          </a:lvl1pPr>
          <a:lvl2pPr marL="457200" algn="r" defTabSz="914400" rtl="1" eaLnBrk="1" latinLnBrk="0" hangingPunct="1">
            <a:defRPr sz="1800" kern="1200">
              <a:solidFill>
                <a:schemeClr val="tx1"/>
              </a:solidFill>
              <a:latin typeface="+mn-lt"/>
              <a:ea typeface="+mn-ea"/>
              <a:cs typeface="+mn-cs"/>
            </a:defRPr>
          </a:lvl2pPr>
          <a:lvl3pPr marL="914400" algn="r" defTabSz="914400" rtl="1" eaLnBrk="1" latinLnBrk="0" hangingPunct="1">
            <a:defRPr sz="1800" kern="1200">
              <a:solidFill>
                <a:schemeClr val="tx1"/>
              </a:solidFill>
              <a:latin typeface="+mn-lt"/>
              <a:ea typeface="+mn-ea"/>
              <a:cs typeface="+mn-cs"/>
            </a:defRPr>
          </a:lvl3pPr>
          <a:lvl4pPr marL="1371600" algn="r" defTabSz="914400" rtl="1" eaLnBrk="1" latinLnBrk="0" hangingPunct="1">
            <a:defRPr sz="1800" kern="1200">
              <a:solidFill>
                <a:schemeClr val="tx1"/>
              </a:solidFill>
              <a:latin typeface="+mn-lt"/>
              <a:ea typeface="+mn-ea"/>
              <a:cs typeface="+mn-cs"/>
            </a:defRPr>
          </a:lvl4pPr>
          <a:lvl5pPr marL="1828800" algn="r" defTabSz="914400" rtl="1" eaLnBrk="1" latinLnBrk="0" hangingPunct="1">
            <a:defRPr sz="1800" kern="1200">
              <a:solidFill>
                <a:schemeClr val="tx1"/>
              </a:solidFill>
              <a:latin typeface="+mn-lt"/>
              <a:ea typeface="+mn-ea"/>
              <a:cs typeface="+mn-cs"/>
            </a:defRPr>
          </a:lvl5pPr>
          <a:lvl6pPr marL="2286000" algn="r" defTabSz="914400" rtl="1" eaLnBrk="1" latinLnBrk="0" hangingPunct="1">
            <a:defRPr sz="1800" kern="1200">
              <a:solidFill>
                <a:schemeClr val="tx1"/>
              </a:solidFill>
              <a:latin typeface="+mn-lt"/>
              <a:ea typeface="+mn-ea"/>
              <a:cs typeface="+mn-cs"/>
            </a:defRPr>
          </a:lvl6pPr>
          <a:lvl7pPr marL="2743200" algn="r" defTabSz="914400" rtl="1" eaLnBrk="1" latinLnBrk="0" hangingPunct="1">
            <a:defRPr sz="1800" kern="1200">
              <a:solidFill>
                <a:schemeClr val="tx1"/>
              </a:solidFill>
              <a:latin typeface="+mn-lt"/>
              <a:ea typeface="+mn-ea"/>
              <a:cs typeface="+mn-cs"/>
            </a:defRPr>
          </a:lvl7pPr>
          <a:lvl8pPr marL="3200400" algn="r" defTabSz="914400" rtl="1" eaLnBrk="1" latinLnBrk="0" hangingPunct="1">
            <a:defRPr sz="1800" kern="1200">
              <a:solidFill>
                <a:schemeClr val="tx1"/>
              </a:solidFill>
              <a:latin typeface="+mn-lt"/>
              <a:ea typeface="+mn-ea"/>
              <a:cs typeface="+mn-cs"/>
            </a:defRPr>
          </a:lvl8pPr>
          <a:lvl9pPr marL="3657600" algn="r" defTabSz="914400" rtl="1" eaLnBrk="1" latinLnBrk="0" hangingPunct="1">
            <a:defRPr sz="1800" kern="1200">
              <a:solidFill>
                <a:schemeClr val="tx1"/>
              </a:solidFill>
              <a:latin typeface="+mn-lt"/>
              <a:ea typeface="+mn-ea"/>
              <a:cs typeface="+mn-cs"/>
            </a:defRPr>
          </a:lvl9pPr>
        </a:lstStyle>
        <a:p>
          <a:pPr marL="0" marR="0" lvl="0" indent="0" algn="r" defTabSz="914400" rtl="1" eaLnBrk="1" fontAlgn="auto" latinLnBrk="0" hangingPunct="1">
            <a:lnSpc>
              <a:spcPct val="100000"/>
            </a:lnSpc>
            <a:spcBef>
              <a:spcPts val="0"/>
            </a:spcBef>
            <a:spcAft>
              <a:spcPts val="0"/>
            </a:spcAft>
            <a:buClrTx/>
            <a:buSzTx/>
            <a:buFontTx/>
            <a:buNone/>
            <a:tabLst/>
            <a:defRPr/>
          </a:pPr>
          <a:r>
            <a:rPr kumimoji="0" lang="he-IL" sz="1600" b="1" i="0" u="none" strike="noStrike" kern="1200" cap="none" spc="0" normalizeH="0" baseline="0" noProof="0">
              <a:ln>
                <a:noFill/>
              </a:ln>
              <a:solidFill>
                <a:sysClr val="windowText" lastClr="000000"/>
              </a:solidFill>
              <a:effectLst/>
              <a:uLnTx/>
              <a:uFillTx/>
              <a:latin typeface="David" panose="020E0502060401010101" pitchFamily="34" charset="-79"/>
              <a:ea typeface="+mn-ea"/>
              <a:cs typeface="David" panose="020E0502060401010101" pitchFamily="34" charset="-79"/>
            </a:rPr>
            <a:t>הערה:</a:t>
          </a:r>
          <a:r>
            <a:rPr kumimoji="0" lang="he-IL" sz="1600" b="0" i="0" u="none" strike="noStrike" kern="1200" cap="none" spc="0" normalizeH="0" baseline="0" noProof="0">
              <a:ln>
                <a:noFill/>
              </a:ln>
              <a:solidFill>
                <a:sysClr val="windowText" lastClr="000000"/>
              </a:solidFill>
              <a:effectLst/>
              <a:uLnTx/>
              <a:uFillTx/>
              <a:latin typeface="David" panose="020E0502060401010101" pitchFamily="34" charset="-79"/>
              <a:ea typeface="+mn-ea"/>
              <a:cs typeface="David" panose="020E0502060401010101" pitchFamily="34" charset="-79"/>
            </a:rPr>
            <a:t>   1. </a:t>
          </a:r>
          <a:r>
            <a:rPr kumimoji="0" lang="he-IL" sz="1600" b="1" i="0" u="none" strike="noStrike" kern="1200" cap="none" spc="0" normalizeH="0" baseline="0" noProof="0">
              <a:ln>
                <a:noFill/>
              </a:ln>
              <a:solidFill>
                <a:sysClr val="windowText" lastClr="000000"/>
              </a:solidFill>
              <a:effectLst/>
              <a:uLnTx/>
              <a:uFillTx/>
              <a:latin typeface="David" panose="020E0502060401010101" pitchFamily="34" charset="-79"/>
              <a:ea typeface="+mn-ea"/>
              <a:cs typeface="David" panose="020E0502060401010101" pitchFamily="34" charset="-79"/>
            </a:rPr>
            <a:t>אם ישנם פערים משמעותיים מהנדרש/מתוכנן, יש לצרף הסבר מפורט.</a:t>
          </a:r>
        </a:p>
        <a:p>
          <a:pPr marL="0" marR="0" lvl="0" indent="0" algn="r" defTabSz="914400" rtl="1" eaLnBrk="1" fontAlgn="auto" latinLnBrk="0" hangingPunct="1">
            <a:lnSpc>
              <a:spcPct val="100000"/>
            </a:lnSpc>
            <a:spcBef>
              <a:spcPts val="0"/>
            </a:spcBef>
            <a:spcAft>
              <a:spcPts val="0"/>
            </a:spcAft>
            <a:buClrTx/>
            <a:buSzTx/>
            <a:buFontTx/>
            <a:buNone/>
            <a:tabLst/>
            <a:defRPr/>
          </a:pPr>
          <a:endParaRPr kumimoji="0" lang="he-IL" sz="1600" b="1" i="0" u="none" strike="noStrike" kern="1200" cap="none" spc="0" normalizeH="0" baseline="0" noProof="0">
            <a:ln>
              <a:noFill/>
            </a:ln>
            <a:solidFill>
              <a:sysClr val="windowText" lastClr="000000"/>
            </a:solidFill>
            <a:effectLst/>
            <a:uLnTx/>
            <a:uFillTx/>
            <a:latin typeface="David" panose="020E0502060401010101" pitchFamily="34" charset="-79"/>
            <a:ea typeface="+mn-ea"/>
            <a:cs typeface="David" panose="020E0502060401010101" pitchFamily="34" charset="-79"/>
          </a:endParaRPr>
        </a:p>
        <a:p>
          <a:pPr marL="0" marR="0" lvl="0" indent="0" algn="r" defTabSz="914400" rtl="1" eaLnBrk="1" fontAlgn="auto" latinLnBrk="0" hangingPunct="1">
            <a:lnSpc>
              <a:spcPct val="100000"/>
            </a:lnSpc>
            <a:spcBef>
              <a:spcPts val="0"/>
            </a:spcBef>
            <a:spcAft>
              <a:spcPts val="0"/>
            </a:spcAft>
            <a:buClrTx/>
            <a:buSzTx/>
            <a:buFontTx/>
            <a:buNone/>
            <a:tabLst/>
            <a:defRPr/>
          </a:pPr>
          <a:r>
            <a:rPr kumimoji="0" lang="he-IL" sz="1600" b="1" i="0" u="none" strike="noStrike" kern="1200" cap="none" spc="0" normalizeH="0" baseline="0" noProof="0">
              <a:ln>
                <a:noFill/>
              </a:ln>
              <a:solidFill>
                <a:sysClr val="windowText" lastClr="000000"/>
              </a:solidFill>
              <a:effectLst/>
              <a:uLnTx/>
              <a:uFillTx/>
              <a:latin typeface="David" panose="020E0502060401010101" pitchFamily="34" charset="-79"/>
              <a:ea typeface="+mn-ea"/>
              <a:cs typeface="David" panose="020E0502060401010101" pitchFamily="34" charset="-79"/>
            </a:rPr>
            <a:t>                2. אם יש שלביות ביצוע/ פיצול היתרים וכד' יש להזין בשורות נפרדות.</a:t>
          </a:r>
        </a:p>
        <a:p>
          <a:pPr marL="0" marR="0" lvl="0" indent="0" algn="r" defTabSz="914400" rtl="1" eaLnBrk="1" fontAlgn="auto" latinLnBrk="0" hangingPunct="1">
            <a:lnSpc>
              <a:spcPct val="100000"/>
            </a:lnSpc>
            <a:spcBef>
              <a:spcPts val="0"/>
            </a:spcBef>
            <a:spcAft>
              <a:spcPts val="0"/>
            </a:spcAft>
            <a:buClrTx/>
            <a:buSzTx/>
            <a:buFontTx/>
            <a:buNone/>
            <a:tabLst/>
            <a:defRPr/>
          </a:pPr>
          <a:endParaRPr kumimoji="0" lang="he-IL" sz="1600" b="1" i="0" u="none" strike="noStrike" kern="1200" cap="none" spc="0" normalizeH="0" baseline="0" noProof="0">
            <a:ln>
              <a:noFill/>
            </a:ln>
            <a:solidFill>
              <a:sysClr val="windowText" lastClr="000000"/>
            </a:solidFill>
            <a:effectLst/>
            <a:uLnTx/>
            <a:uFillTx/>
            <a:latin typeface="David" panose="020E0502060401010101" pitchFamily="34" charset="-79"/>
            <a:ea typeface="+mn-ea"/>
            <a:cs typeface="David" panose="020E0502060401010101" pitchFamily="34" charset="-79"/>
          </a:endParaRPr>
        </a:p>
        <a:p>
          <a:pPr marL="0" marR="0" lvl="0" indent="0" algn="r" defTabSz="914400" rtl="1" eaLnBrk="1" fontAlgn="auto" latinLnBrk="0" hangingPunct="1">
            <a:lnSpc>
              <a:spcPct val="100000"/>
            </a:lnSpc>
            <a:spcBef>
              <a:spcPts val="0"/>
            </a:spcBef>
            <a:spcAft>
              <a:spcPts val="0"/>
            </a:spcAft>
            <a:buClrTx/>
            <a:buSzTx/>
            <a:buFontTx/>
            <a:buNone/>
            <a:tabLst/>
            <a:defRPr/>
          </a:pPr>
          <a:r>
            <a:rPr kumimoji="0" lang="he-IL" sz="1600" b="1" i="0" u="none" strike="noStrike" kern="1200" cap="none" spc="0" normalizeH="0" baseline="0" noProof="0">
              <a:ln>
                <a:noFill/>
              </a:ln>
              <a:solidFill>
                <a:sysClr val="windowText" lastClr="000000"/>
              </a:solidFill>
              <a:effectLst/>
              <a:uLnTx/>
              <a:uFillTx/>
              <a:latin typeface="David" panose="020E0502060401010101" pitchFamily="34" charset="-79"/>
              <a:ea typeface="+mn-ea"/>
              <a:cs typeface="David" panose="020E0502060401010101" pitchFamily="34" charset="-79"/>
            </a:rPr>
            <a:t>                3.  אישור וועדה לתוכנית עיצוב- מהווה תנאי להקפאת התצורה </a:t>
          </a:r>
        </a:p>
        <a:p>
          <a:pPr marL="0" marR="0" lvl="0" indent="0" algn="r" defTabSz="914400" rtl="1" eaLnBrk="1" fontAlgn="auto" latinLnBrk="0" hangingPunct="1">
            <a:lnSpc>
              <a:spcPct val="100000"/>
            </a:lnSpc>
            <a:spcBef>
              <a:spcPts val="0"/>
            </a:spcBef>
            <a:spcAft>
              <a:spcPts val="0"/>
            </a:spcAft>
            <a:buClrTx/>
            <a:buSzTx/>
            <a:buFontTx/>
            <a:buNone/>
            <a:tabLst/>
            <a:defRPr/>
          </a:pPr>
          <a:endParaRPr kumimoji="0" lang="he-IL" sz="1600" b="1" i="0" u="none" strike="noStrike" kern="1200" cap="none" spc="0" normalizeH="0" baseline="0" noProof="0">
            <a:ln>
              <a:noFill/>
            </a:ln>
            <a:solidFill>
              <a:sysClr val="windowText" lastClr="000000"/>
            </a:solidFill>
            <a:effectLst/>
            <a:uLnTx/>
            <a:uFillTx/>
            <a:latin typeface="David" panose="020E0502060401010101" pitchFamily="34" charset="-79"/>
            <a:ea typeface="+mn-ea"/>
            <a:cs typeface="David" panose="020E0502060401010101" pitchFamily="34" charset="-79"/>
          </a:endParaRPr>
        </a:p>
        <a:p>
          <a:pPr marL="0" marR="0" lvl="0" indent="0" algn="r" defTabSz="914400" rtl="1" eaLnBrk="1" fontAlgn="auto" latinLnBrk="0" hangingPunct="1">
            <a:lnSpc>
              <a:spcPct val="100000"/>
            </a:lnSpc>
            <a:spcBef>
              <a:spcPts val="0"/>
            </a:spcBef>
            <a:spcAft>
              <a:spcPts val="0"/>
            </a:spcAft>
            <a:buClrTx/>
            <a:buSzTx/>
            <a:buFontTx/>
            <a:buNone/>
            <a:tabLst/>
            <a:defRPr/>
          </a:pPr>
          <a:r>
            <a:rPr kumimoji="0" lang="he-IL" sz="1600" b="1" i="0" u="none" strike="noStrike" kern="1200" cap="none" spc="0" normalizeH="0" baseline="0" noProof="0">
              <a:ln>
                <a:noFill/>
              </a:ln>
              <a:solidFill>
                <a:sysClr val="windowText" lastClr="000000"/>
              </a:solidFill>
              <a:effectLst/>
              <a:uLnTx/>
              <a:uFillTx/>
              <a:latin typeface="David" panose="020E0502060401010101" pitchFamily="34" charset="-79"/>
              <a:ea typeface="+mn-ea"/>
              <a:cs typeface="David" panose="020E0502060401010101" pitchFamily="34" charset="-79"/>
            </a:rPr>
            <a:t>                4.  (*) אם דו"ח הייזום מוצג לאחר תחילת התכנון בפועל יש להזין את העמודה הרלוונטית בטבלה (עמודה </a:t>
          </a:r>
          <a:r>
            <a:rPr kumimoji="0" lang="en-US" sz="1600" b="1" i="0" u="none" strike="noStrike" kern="1200" cap="none" spc="0" normalizeH="0" baseline="0" noProof="0">
              <a:ln>
                <a:noFill/>
              </a:ln>
              <a:solidFill>
                <a:sysClr val="windowText" lastClr="000000"/>
              </a:solidFill>
              <a:effectLst/>
              <a:uLnTx/>
              <a:uFillTx/>
              <a:latin typeface="David" panose="020E0502060401010101" pitchFamily="34" charset="-79"/>
              <a:ea typeface="+mn-ea"/>
              <a:cs typeface="David" panose="020E0502060401010101" pitchFamily="34" charset="-79"/>
            </a:rPr>
            <a:t>D</a:t>
          </a:r>
          <a:r>
            <a:rPr kumimoji="0" lang="he-IL" sz="1600" b="1" i="0" u="none" strike="noStrike" kern="1200" cap="none" spc="0" normalizeH="0" baseline="0" noProof="0">
              <a:ln>
                <a:noFill/>
              </a:ln>
              <a:solidFill>
                <a:sysClr val="windowText" lastClr="000000"/>
              </a:solidFill>
              <a:effectLst/>
              <a:uLnTx/>
              <a:uFillTx/>
              <a:latin typeface="David" panose="020E0502060401010101" pitchFamily="34" charset="-79"/>
              <a:ea typeface="+mn-ea"/>
              <a:cs typeface="David" panose="020E0502060401010101" pitchFamily="34" charset="-79"/>
            </a:rPr>
            <a:t>)</a:t>
          </a:r>
        </a:p>
        <a:p>
          <a:pPr marL="0" marR="0" lvl="0" indent="0" algn="r" defTabSz="914400" rtl="1" eaLnBrk="1" fontAlgn="auto" latinLnBrk="0" hangingPunct="1">
            <a:lnSpc>
              <a:spcPct val="100000"/>
            </a:lnSpc>
            <a:spcBef>
              <a:spcPts val="0"/>
            </a:spcBef>
            <a:spcAft>
              <a:spcPts val="0"/>
            </a:spcAft>
            <a:buClrTx/>
            <a:buSzTx/>
            <a:buFontTx/>
            <a:buNone/>
            <a:tabLst/>
            <a:defRPr/>
          </a:pPr>
          <a:endParaRPr kumimoji="0" lang="he-IL" sz="1600" b="1" i="0" u="none" strike="noStrike" kern="1200" cap="none" spc="0" normalizeH="0" baseline="0" noProof="0">
            <a:ln>
              <a:noFill/>
            </a:ln>
            <a:solidFill>
              <a:sysClr val="windowText" lastClr="000000"/>
            </a:solidFill>
            <a:effectLst/>
            <a:uLnTx/>
            <a:uFillTx/>
            <a:latin typeface="David" panose="020E0502060401010101" pitchFamily="34" charset="-79"/>
            <a:ea typeface="+mn-ea"/>
            <a:cs typeface="David" panose="020E0502060401010101" pitchFamily="34" charset="-79"/>
          </a:endParaRPr>
        </a:p>
        <a:p>
          <a:pPr marL="0" marR="0" lvl="0" indent="0" algn="r" defTabSz="914400" rtl="1" eaLnBrk="1" fontAlgn="auto" latinLnBrk="0" hangingPunct="1">
            <a:lnSpc>
              <a:spcPct val="100000"/>
            </a:lnSpc>
            <a:spcBef>
              <a:spcPts val="0"/>
            </a:spcBef>
            <a:spcAft>
              <a:spcPts val="0"/>
            </a:spcAft>
            <a:buClrTx/>
            <a:buSzTx/>
            <a:buFontTx/>
            <a:buNone/>
            <a:tabLst/>
            <a:defRPr/>
          </a:pPr>
          <a:r>
            <a:rPr kumimoji="0" lang="he-IL" sz="1600" b="1" i="0" u="none" strike="noStrike" kern="1200" cap="none" spc="0" normalizeH="0" baseline="0" noProof="0">
              <a:ln>
                <a:noFill/>
              </a:ln>
              <a:solidFill>
                <a:sysClr val="windowText" lastClr="000000"/>
              </a:solidFill>
              <a:effectLst/>
              <a:uLnTx/>
              <a:uFillTx/>
              <a:latin typeface="David" panose="020E0502060401010101" pitchFamily="34" charset="-79"/>
              <a:ea typeface="+mn-ea"/>
              <a:cs typeface="David" panose="020E0502060401010101" pitchFamily="34" charset="-79"/>
            </a:rPr>
            <a:t>         </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18</xdr:row>
      <xdr:rowOff>176893</xdr:rowOff>
    </xdr:from>
    <xdr:to>
      <xdr:col>14</xdr:col>
      <xdr:colOff>884463</xdr:colOff>
      <xdr:row>26</xdr:row>
      <xdr:rowOff>10205</xdr:rowOff>
    </xdr:to>
    <xdr:sp macro="" textlink="">
      <xdr:nvSpPr>
        <xdr:cNvPr id="2" name="TextBox 7"/>
        <xdr:cNvSpPr txBox="1"/>
      </xdr:nvSpPr>
      <xdr:spPr>
        <a:xfrm>
          <a:off x="23538867162" y="8435068"/>
          <a:ext cx="13152663" cy="1509712"/>
        </a:xfrm>
        <a:prstGeom prst="rect">
          <a:avLst/>
        </a:prstGeom>
        <a:noFill/>
      </xdr:spPr>
      <xdr:txBody>
        <a:bodyPr wrap="square" rtlCol="1">
          <a:noAutofit/>
        </a:bodyPr>
        <a:lstStyle>
          <a:defPPr>
            <a:defRPr lang="he-IL"/>
          </a:defPPr>
          <a:lvl1pPr marL="0" algn="r" defTabSz="914400" rtl="1" eaLnBrk="1" latinLnBrk="0" hangingPunct="1">
            <a:defRPr sz="1800" kern="1200">
              <a:solidFill>
                <a:schemeClr val="tx1"/>
              </a:solidFill>
              <a:latin typeface="+mn-lt"/>
              <a:ea typeface="+mn-ea"/>
              <a:cs typeface="+mn-cs"/>
            </a:defRPr>
          </a:lvl1pPr>
          <a:lvl2pPr marL="457200" algn="r" defTabSz="914400" rtl="1" eaLnBrk="1" latinLnBrk="0" hangingPunct="1">
            <a:defRPr sz="1800" kern="1200">
              <a:solidFill>
                <a:schemeClr val="tx1"/>
              </a:solidFill>
              <a:latin typeface="+mn-lt"/>
              <a:ea typeface="+mn-ea"/>
              <a:cs typeface="+mn-cs"/>
            </a:defRPr>
          </a:lvl2pPr>
          <a:lvl3pPr marL="914400" algn="r" defTabSz="914400" rtl="1" eaLnBrk="1" latinLnBrk="0" hangingPunct="1">
            <a:defRPr sz="1800" kern="1200">
              <a:solidFill>
                <a:schemeClr val="tx1"/>
              </a:solidFill>
              <a:latin typeface="+mn-lt"/>
              <a:ea typeface="+mn-ea"/>
              <a:cs typeface="+mn-cs"/>
            </a:defRPr>
          </a:lvl3pPr>
          <a:lvl4pPr marL="1371600" algn="r" defTabSz="914400" rtl="1" eaLnBrk="1" latinLnBrk="0" hangingPunct="1">
            <a:defRPr sz="1800" kern="1200">
              <a:solidFill>
                <a:schemeClr val="tx1"/>
              </a:solidFill>
              <a:latin typeface="+mn-lt"/>
              <a:ea typeface="+mn-ea"/>
              <a:cs typeface="+mn-cs"/>
            </a:defRPr>
          </a:lvl4pPr>
          <a:lvl5pPr marL="1828800" algn="r" defTabSz="914400" rtl="1" eaLnBrk="1" latinLnBrk="0" hangingPunct="1">
            <a:defRPr sz="1800" kern="1200">
              <a:solidFill>
                <a:schemeClr val="tx1"/>
              </a:solidFill>
              <a:latin typeface="+mn-lt"/>
              <a:ea typeface="+mn-ea"/>
              <a:cs typeface="+mn-cs"/>
            </a:defRPr>
          </a:lvl5pPr>
          <a:lvl6pPr marL="2286000" algn="r" defTabSz="914400" rtl="1" eaLnBrk="1" latinLnBrk="0" hangingPunct="1">
            <a:defRPr sz="1800" kern="1200">
              <a:solidFill>
                <a:schemeClr val="tx1"/>
              </a:solidFill>
              <a:latin typeface="+mn-lt"/>
              <a:ea typeface="+mn-ea"/>
              <a:cs typeface="+mn-cs"/>
            </a:defRPr>
          </a:lvl6pPr>
          <a:lvl7pPr marL="2743200" algn="r" defTabSz="914400" rtl="1" eaLnBrk="1" latinLnBrk="0" hangingPunct="1">
            <a:defRPr sz="1800" kern="1200">
              <a:solidFill>
                <a:schemeClr val="tx1"/>
              </a:solidFill>
              <a:latin typeface="+mn-lt"/>
              <a:ea typeface="+mn-ea"/>
              <a:cs typeface="+mn-cs"/>
            </a:defRPr>
          </a:lvl7pPr>
          <a:lvl8pPr marL="3200400" algn="r" defTabSz="914400" rtl="1" eaLnBrk="1" latinLnBrk="0" hangingPunct="1">
            <a:defRPr sz="1800" kern="1200">
              <a:solidFill>
                <a:schemeClr val="tx1"/>
              </a:solidFill>
              <a:latin typeface="+mn-lt"/>
              <a:ea typeface="+mn-ea"/>
              <a:cs typeface="+mn-cs"/>
            </a:defRPr>
          </a:lvl8pPr>
          <a:lvl9pPr marL="3657600" algn="r" defTabSz="914400" rtl="1" eaLnBrk="1" latinLnBrk="0" hangingPunct="1">
            <a:defRPr sz="1800" kern="1200">
              <a:solidFill>
                <a:schemeClr val="tx1"/>
              </a:solidFill>
              <a:latin typeface="+mn-lt"/>
              <a:ea typeface="+mn-ea"/>
              <a:cs typeface="+mn-cs"/>
            </a:defRPr>
          </a:lvl9pPr>
        </a:lstStyle>
        <a:p>
          <a:pPr marL="0" marR="0" lvl="0" indent="0" algn="r" defTabSz="914400" rtl="1" eaLnBrk="1" fontAlgn="auto" latinLnBrk="0" hangingPunct="1">
            <a:lnSpc>
              <a:spcPct val="100000"/>
            </a:lnSpc>
            <a:spcBef>
              <a:spcPts val="0"/>
            </a:spcBef>
            <a:spcAft>
              <a:spcPts val="0"/>
            </a:spcAft>
            <a:buClrTx/>
            <a:buSzTx/>
            <a:buFontTx/>
            <a:buNone/>
            <a:tabLst/>
            <a:defRPr/>
          </a:pPr>
          <a:r>
            <a:rPr kumimoji="0" lang="he-IL" sz="1600" b="1" i="0" u="none" strike="noStrike" kern="1200" cap="none" spc="0" normalizeH="0" baseline="0" noProof="0">
              <a:ln>
                <a:noFill/>
              </a:ln>
              <a:solidFill>
                <a:sysClr val="windowText" lastClr="000000"/>
              </a:solidFill>
              <a:effectLst/>
              <a:uLnTx/>
              <a:uFillTx/>
              <a:latin typeface="David" panose="020E0502060401010101" pitchFamily="34" charset="-79"/>
              <a:ea typeface="+mn-ea"/>
              <a:cs typeface="David" panose="020E0502060401010101" pitchFamily="34" charset="-79"/>
            </a:rPr>
            <a:t>הערה:</a:t>
          </a:r>
          <a:r>
            <a:rPr kumimoji="0" lang="he-IL" sz="1600" b="0" i="0" u="none" strike="noStrike" kern="1200" cap="none" spc="0" normalizeH="0" baseline="0" noProof="0">
              <a:ln>
                <a:noFill/>
              </a:ln>
              <a:solidFill>
                <a:sysClr val="windowText" lastClr="000000"/>
              </a:solidFill>
              <a:effectLst/>
              <a:uLnTx/>
              <a:uFillTx/>
              <a:latin typeface="David" panose="020E0502060401010101" pitchFamily="34" charset="-79"/>
              <a:ea typeface="+mn-ea"/>
              <a:cs typeface="David" panose="020E0502060401010101" pitchFamily="34" charset="-79"/>
            </a:rPr>
            <a:t>   1. </a:t>
          </a:r>
          <a:r>
            <a:rPr kumimoji="0" lang="he-IL" sz="1600" b="1" i="0" u="none" strike="noStrike" kern="1200" cap="none" spc="0" normalizeH="0" baseline="0" noProof="0">
              <a:ln>
                <a:noFill/>
              </a:ln>
              <a:solidFill>
                <a:sysClr val="windowText" lastClr="000000"/>
              </a:solidFill>
              <a:effectLst/>
              <a:uLnTx/>
              <a:uFillTx/>
              <a:latin typeface="David" panose="020E0502060401010101" pitchFamily="34" charset="-79"/>
              <a:ea typeface="+mn-ea"/>
              <a:cs typeface="David" panose="020E0502060401010101" pitchFamily="34" charset="-79"/>
            </a:rPr>
            <a:t>אם ישנם פערים משמעותיים מהנדרש/מתוכנן, יש לצרף הסבר מפורט.</a:t>
          </a:r>
        </a:p>
        <a:p>
          <a:pPr marL="0" marR="0" lvl="0" indent="0" algn="r" defTabSz="914400" rtl="1" eaLnBrk="1" fontAlgn="auto" latinLnBrk="0" hangingPunct="1">
            <a:lnSpc>
              <a:spcPct val="100000"/>
            </a:lnSpc>
            <a:spcBef>
              <a:spcPts val="0"/>
            </a:spcBef>
            <a:spcAft>
              <a:spcPts val="0"/>
            </a:spcAft>
            <a:buClrTx/>
            <a:buSzTx/>
            <a:buFontTx/>
            <a:buNone/>
            <a:tabLst/>
            <a:defRPr/>
          </a:pPr>
          <a:endParaRPr kumimoji="0" lang="he-IL" sz="1600" b="1" i="0" u="none" strike="noStrike" kern="1200" cap="none" spc="0" normalizeH="0" baseline="0" noProof="0">
            <a:ln>
              <a:noFill/>
            </a:ln>
            <a:solidFill>
              <a:sysClr val="windowText" lastClr="000000"/>
            </a:solidFill>
            <a:effectLst/>
            <a:uLnTx/>
            <a:uFillTx/>
            <a:latin typeface="David" panose="020E0502060401010101" pitchFamily="34" charset="-79"/>
            <a:ea typeface="+mn-ea"/>
            <a:cs typeface="David" panose="020E0502060401010101" pitchFamily="34" charset="-79"/>
          </a:endParaRPr>
        </a:p>
        <a:p>
          <a:pPr marL="0" marR="0" lvl="0" indent="0" algn="r" defTabSz="914400" rtl="1" eaLnBrk="1" fontAlgn="auto" latinLnBrk="0" hangingPunct="1">
            <a:lnSpc>
              <a:spcPct val="100000"/>
            </a:lnSpc>
            <a:spcBef>
              <a:spcPts val="0"/>
            </a:spcBef>
            <a:spcAft>
              <a:spcPts val="0"/>
            </a:spcAft>
            <a:buClrTx/>
            <a:buSzTx/>
            <a:buFontTx/>
            <a:buNone/>
            <a:tabLst/>
            <a:defRPr/>
          </a:pPr>
          <a:r>
            <a:rPr kumimoji="0" lang="he-IL" sz="1600" b="1" i="0" u="none" strike="noStrike" kern="1200" cap="none" spc="0" normalizeH="0" baseline="0" noProof="0">
              <a:ln>
                <a:noFill/>
              </a:ln>
              <a:solidFill>
                <a:sysClr val="windowText" lastClr="000000"/>
              </a:solidFill>
              <a:effectLst/>
              <a:uLnTx/>
              <a:uFillTx/>
              <a:latin typeface="David" panose="020E0502060401010101" pitchFamily="34" charset="-79"/>
              <a:ea typeface="+mn-ea"/>
              <a:cs typeface="David" panose="020E0502060401010101" pitchFamily="34" charset="-79"/>
            </a:rPr>
            <a:t>                2. אם יש שלביות ביצוע/ פיצול היתרים וכד' יש להזין בשורות נפרדות.</a:t>
          </a:r>
        </a:p>
        <a:p>
          <a:pPr marL="0" marR="0" lvl="0" indent="0" algn="r" defTabSz="914400" rtl="1" eaLnBrk="1" fontAlgn="auto" latinLnBrk="0" hangingPunct="1">
            <a:lnSpc>
              <a:spcPct val="100000"/>
            </a:lnSpc>
            <a:spcBef>
              <a:spcPts val="0"/>
            </a:spcBef>
            <a:spcAft>
              <a:spcPts val="0"/>
            </a:spcAft>
            <a:buClrTx/>
            <a:buSzTx/>
            <a:buFontTx/>
            <a:buNone/>
            <a:tabLst/>
            <a:defRPr/>
          </a:pPr>
          <a:endParaRPr kumimoji="0" lang="he-IL" sz="1600" b="1" i="0" u="none" strike="noStrike" kern="1200" cap="none" spc="0" normalizeH="0" baseline="0" noProof="0">
            <a:ln>
              <a:noFill/>
            </a:ln>
            <a:solidFill>
              <a:sysClr val="windowText" lastClr="000000"/>
            </a:solidFill>
            <a:effectLst/>
            <a:uLnTx/>
            <a:uFillTx/>
            <a:latin typeface="David" panose="020E0502060401010101" pitchFamily="34" charset="-79"/>
            <a:ea typeface="+mn-ea"/>
            <a:cs typeface="David" panose="020E0502060401010101" pitchFamily="34" charset="-79"/>
          </a:endParaRPr>
        </a:p>
        <a:p>
          <a:pPr marL="0" marR="0" lvl="0" indent="0" algn="r" defTabSz="914400" rtl="1" eaLnBrk="1" fontAlgn="auto" latinLnBrk="0" hangingPunct="1">
            <a:lnSpc>
              <a:spcPct val="100000"/>
            </a:lnSpc>
            <a:spcBef>
              <a:spcPts val="0"/>
            </a:spcBef>
            <a:spcAft>
              <a:spcPts val="0"/>
            </a:spcAft>
            <a:buClrTx/>
            <a:buSzTx/>
            <a:buFontTx/>
            <a:buNone/>
            <a:tabLst/>
            <a:defRPr/>
          </a:pPr>
          <a:r>
            <a:rPr kumimoji="0" lang="he-IL" sz="1600" b="1" i="0" u="none" strike="noStrike" kern="1200" cap="none" spc="0" normalizeH="0" baseline="0" noProof="0">
              <a:ln>
                <a:noFill/>
              </a:ln>
              <a:solidFill>
                <a:sysClr val="windowText" lastClr="000000"/>
              </a:solidFill>
              <a:effectLst/>
              <a:uLnTx/>
              <a:uFillTx/>
              <a:latin typeface="David" panose="020E0502060401010101" pitchFamily="34" charset="-79"/>
              <a:ea typeface="+mn-ea"/>
              <a:cs typeface="David" panose="020E0502060401010101" pitchFamily="34" charset="-79"/>
            </a:rPr>
            <a:t>                3.  אישור וועדה לתוכנית עיצוב- מהווה תנאי להקפאת התצורה </a:t>
          </a:r>
        </a:p>
        <a:p>
          <a:pPr marL="0" marR="0" lvl="0" indent="0" algn="r" defTabSz="914400" rtl="1" eaLnBrk="1" fontAlgn="auto" latinLnBrk="0" hangingPunct="1">
            <a:lnSpc>
              <a:spcPct val="100000"/>
            </a:lnSpc>
            <a:spcBef>
              <a:spcPts val="0"/>
            </a:spcBef>
            <a:spcAft>
              <a:spcPts val="0"/>
            </a:spcAft>
            <a:buClrTx/>
            <a:buSzTx/>
            <a:buFontTx/>
            <a:buNone/>
            <a:tabLst/>
            <a:defRPr/>
          </a:pPr>
          <a:endParaRPr kumimoji="0" lang="he-IL" sz="1600" b="1" i="0" u="none" strike="noStrike" kern="1200" cap="none" spc="0" normalizeH="0" baseline="0" noProof="0">
            <a:ln>
              <a:noFill/>
            </a:ln>
            <a:solidFill>
              <a:sysClr val="windowText" lastClr="000000"/>
            </a:solidFill>
            <a:effectLst/>
            <a:uLnTx/>
            <a:uFillTx/>
            <a:latin typeface="David" panose="020E0502060401010101" pitchFamily="34" charset="-79"/>
            <a:ea typeface="+mn-ea"/>
            <a:cs typeface="David" panose="020E0502060401010101" pitchFamily="34" charset="-79"/>
          </a:endParaRPr>
        </a:p>
        <a:p>
          <a:pPr marL="0" marR="0" lvl="0" indent="0" algn="r" defTabSz="914400" rtl="1" eaLnBrk="1" fontAlgn="auto" latinLnBrk="0" hangingPunct="1">
            <a:lnSpc>
              <a:spcPct val="100000"/>
            </a:lnSpc>
            <a:spcBef>
              <a:spcPts val="0"/>
            </a:spcBef>
            <a:spcAft>
              <a:spcPts val="0"/>
            </a:spcAft>
            <a:buClrTx/>
            <a:buSzTx/>
            <a:buFontTx/>
            <a:buNone/>
            <a:tabLst/>
            <a:defRPr/>
          </a:pPr>
          <a:r>
            <a:rPr kumimoji="0" lang="he-IL" sz="1600" b="1" i="0" u="none" strike="noStrike" kern="1200" cap="none" spc="0" normalizeH="0" baseline="0" noProof="0">
              <a:ln>
                <a:noFill/>
              </a:ln>
              <a:solidFill>
                <a:sysClr val="windowText" lastClr="000000"/>
              </a:solidFill>
              <a:effectLst/>
              <a:uLnTx/>
              <a:uFillTx/>
              <a:latin typeface="David" panose="020E0502060401010101" pitchFamily="34" charset="-79"/>
              <a:ea typeface="+mn-ea"/>
              <a:cs typeface="David" panose="020E0502060401010101" pitchFamily="34" charset="-79"/>
            </a:rPr>
            <a:t>                4.  (*) אם דו"ח הייזום מוצג לאחר תחילת התכנון בפועל יש להזין את העמודה הרלוונטית בטבלה (עמודה </a:t>
          </a:r>
          <a:r>
            <a:rPr kumimoji="0" lang="en-US" sz="1600" b="1" i="0" u="none" strike="noStrike" kern="1200" cap="none" spc="0" normalizeH="0" baseline="0" noProof="0">
              <a:ln>
                <a:noFill/>
              </a:ln>
              <a:solidFill>
                <a:sysClr val="windowText" lastClr="000000"/>
              </a:solidFill>
              <a:effectLst/>
              <a:uLnTx/>
              <a:uFillTx/>
              <a:latin typeface="David" panose="020E0502060401010101" pitchFamily="34" charset="-79"/>
              <a:ea typeface="+mn-ea"/>
              <a:cs typeface="David" panose="020E0502060401010101" pitchFamily="34" charset="-79"/>
            </a:rPr>
            <a:t>D</a:t>
          </a:r>
          <a:r>
            <a:rPr kumimoji="0" lang="he-IL" sz="1600" b="1" i="0" u="none" strike="noStrike" kern="1200" cap="none" spc="0" normalizeH="0" baseline="0" noProof="0">
              <a:ln>
                <a:noFill/>
              </a:ln>
              <a:solidFill>
                <a:sysClr val="windowText" lastClr="000000"/>
              </a:solidFill>
              <a:effectLst/>
              <a:uLnTx/>
              <a:uFillTx/>
              <a:latin typeface="David" panose="020E0502060401010101" pitchFamily="34" charset="-79"/>
              <a:ea typeface="+mn-ea"/>
              <a:cs typeface="David" panose="020E0502060401010101" pitchFamily="34" charset="-79"/>
            </a:rPr>
            <a:t>)</a:t>
          </a:r>
        </a:p>
        <a:p>
          <a:pPr marL="0" marR="0" lvl="0" indent="0" algn="r" defTabSz="914400" rtl="1" eaLnBrk="1" fontAlgn="auto" latinLnBrk="0" hangingPunct="1">
            <a:lnSpc>
              <a:spcPct val="100000"/>
            </a:lnSpc>
            <a:spcBef>
              <a:spcPts val="0"/>
            </a:spcBef>
            <a:spcAft>
              <a:spcPts val="0"/>
            </a:spcAft>
            <a:buClrTx/>
            <a:buSzTx/>
            <a:buFontTx/>
            <a:buNone/>
            <a:tabLst/>
            <a:defRPr/>
          </a:pPr>
          <a:endParaRPr kumimoji="0" lang="he-IL" sz="1600" b="1" i="0" u="none" strike="noStrike" kern="1200" cap="none" spc="0" normalizeH="0" baseline="0" noProof="0">
            <a:ln>
              <a:noFill/>
            </a:ln>
            <a:solidFill>
              <a:sysClr val="windowText" lastClr="000000"/>
            </a:solidFill>
            <a:effectLst/>
            <a:uLnTx/>
            <a:uFillTx/>
            <a:latin typeface="David" panose="020E0502060401010101" pitchFamily="34" charset="-79"/>
            <a:ea typeface="+mn-ea"/>
            <a:cs typeface="David" panose="020E0502060401010101" pitchFamily="34" charset="-79"/>
          </a:endParaRPr>
        </a:p>
        <a:p>
          <a:pPr marL="0" marR="0" lvl="0" indent="0" algn="r" defTabSz="914400" rtl="1" eaLnBrk="1" fontAlgn="auto" latinLnBrk="0" hangingPunct="1">
            <a:lnSpc>
              <a:spcPct val="100000"/>
            </a:lnSpc>
            <a:spcBef>
              <a:spcPts val="0"/>
            </a:spcBef>
            <a:spcAft>
              <a:spcPts val="0"/>
            </a:spcAft>
            <a:buClrTx/>
            <a:buSzTx/>
            <a:buFontTx/>
            <a:buNone/>
            <a:tabLst/>
            <a:defRPr/>
          </a:pPr>
          <a:r>
            <a:rPr kumimoji="0" lang="he-IL" sz="1200" b="1" i="0" u="none" strike="noStrike" kern="1200" cap="none" spc="0" normalizeH="0" baseline="0" noProof="0">
              <a:ln>
                <a:noFill/>
              </a:ln>
              <a:solidFill>
                <a:sysClr val="windowText" lastClr="000000"/>
              </a:solidFill>
              <a:effectLst/>
              <a:uLnTx/>
              <a:uFillTx/>
              <a:latin typeface="David" panose="020E0502060401010101" pitchFamily="34" charset="-79"/>
              <a:ea typeface="+mn-ea"/>
              <a:cs typeface="David" panose="020E0502060401010101" pitchFamily="34" charset="-79"/>
            </a:rPr>
            <a:t>         </a:t>
          </a:r>
        </a:p>
      </xdr:txBody>
    </xdr:sp>
    <xdr:clientData/>
  </xdr:twoCellAnchor>
  <xdr:twoCellAnchor>
    <xdr:from>
      <xdr:col>0</xdr:col>
      <xdr:colOff>140356</xdr:colOff>
      <xdr:row>29</xdr:row>
      <xdr:rowOff>40821</xdr:rowOff>
    </xdr:from>
    <xdr:to>
      <xdr:col>0</xdr:col>
      <xdr:colOff>680356</xdr:colOff>
      <xdr:row>29</xdr:row>
      <xdr:rowOff>256821</xdr:rowOff>
    </xdr:to>
    <xdr:sp macro="" textlink="">
      <xdr:nvSpPr>
        <xdr:cNvPr id="3" name="מלבן 2"/>
        <xdr:cNvSpPr/>
      </xdr:nvSpPr>
      <xdr:spPr>
        <a:xfrm>
          <a:off x="23618121965" y="10559142"/>
          <a:ext cx="540000" cy="216000"/>
        </a:xfrm>
        <a:prstGeom prst="rect">
          <a:avLst/>
        </a:prstGeom>
        <a:solidFill>
          <a:schemeClr val="bg1">
            <a:lumMod val="50000"/>
          </a:schemeClr>
        </a:solidFill>
        <a:ln w="635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1" anchor="t"/>
        <a:lstStyle/>
        <a:p>
          <a:pPr algn="r" rtl="1"/>
          <a:endParaRPr lang="he-IL" sz="1100"/>
        </a:p>
      </xdr:txBody>
    </xdr:sp>
    <xdr:clientData/>
  </xdr:twoCellAnchor>
  <xdr:twoCellAnchor>
    <xdr:from>
      <xdr:col>55</xdr:col>
      <xdr:colOff>910316</xdr:colOff>
      <xdr:row>29</xdr:row>
      <xdr:rowOff>85725</xdr:rowOff>
    </xdr:from>
    <xdr:to>
      <xdr:col>56</xdr:col>
      <xdr:colOff>7959</xdr:colOff>
      <xdr:row>30</xdr:row>
      <xdr:rowOff>2367</xdr:rowOff>
    </xdr:to>
    <xdr:sp macro="" textlink="">
      <xdr:nvSpPr>
        <xdr:cNvPr id="4" name="מלבן 3"/>
        <xdr:cNvSpPr/>
      </xdr:nvSpPr>
      <xdr:spPr>
        <a:xfrm>
          <a:off x="23550799469" y="10604046"/>
          <a:ext cx="540000" cy="216000"/>
        </a:xfrm>
        <a:prstGeom prst="rect">
          <a:avLst/>
        </a:prstGeom>
        <a:solidFill>
          <a:schemeClr val="bg1">
            <a:lumMod val="50000"/>
          </a:schemeClr>
        </a:solidFill>
        <a:ln w="635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1" anchor="t"/>
        <a:lstStyle/>
        <a:p>
          <a:pPr algn="r" rtl="1"/>
          <a:endParaRPr lang="he-IL" sz="1100"/>
        </a:p>
      </xdr:txBody>
    </xdr:sp>
    <xdr:clientData/>
  </xdr:twoCellAnchor>
  <xdr:twoCellAnchor>
    <xdr:from>
      <xdr:col>0</xdr:col>
      <xdr:colOff>136072</xdr:colOff>
      <xdr:row>31</xdr:row>
      <xdr:rowOff>27214</xdr:rowOff>
    </xdr:from>
    <xdr:to>
      <xdr:col>0</xdr:col>
      <xdr:colOff>676072</xdr:colOff>
      <xdr:row>31</xdr:row>
      <xdr:rowOff>243214</xdr:rowOff>
    </xdr:to>
    <xdr:sp macro="" textlink="">
      <xdr:nvSpPr>
        <xdr:cNvPr id="5" name="מלבן 4"/>
        <xdr:cNvSpPr/>
      </xdr:nvSpPr>
      <xdr:spPr>
        <a:xfrm>
          <a:off x="23618126249" y="11049000"/>
          <a:ext cx="540000" cy="216000"/>
        </a:xfrm>
        <a:prstGeom prst="rect">
          <a:avLst/>
        </a:prstGeom>
        <a:solidFill>
          <a:schemeClr val="bg1">
            <a:lumMod val="85000"/>
          </a:schemeClr>
        </a:solidFill>
        <a:ln w="635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1" anchor="t"/>
        <a:lstStyle/>
        <a:p>
          <a:pPr algn="r" rtl="1"/>
          <a:endParaRPr lang="he-IL" sz="1100"/>
        </a:p>
      </xdr:txBody>
    </xdr:sp>
    <xdr:clientData/>
  </xdr:twoCellAnchor>
</xdr:wsDr>
</file>

<file path=xl/theme/theme1.xml><?xml version="1.0" encoding="utf-8"?>
<a:theme xmlns:a="http://schemas.openxmlformats.org/drawingml/2006/main" name="ערכת נושא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B1:J36"/>
  <sheetViews>
    <sheetView showGridLines="0" rightToLeft="1" tabSelected="1" topLeftCell="A4" zoomScale="70" zoomScaleNormal="70" workbookViewId="0">
      <selection activeCell="J1" sqref="J1"/>
    </sheetView>
  </sheetViews>
  <sheetFormatPr defaultColWidth="18.875" defaultRowHeight="16.5" x14ac:dyDescent="0.2"/>
  <cols>
    <col min="1" max="1" width="18.875" style="92"/>
    <col min="2" max="2" width="8.75" style="126" customWidth="1"/>
    <col min="3" max="3" width="27.125" style="115" customWidth="1"/>
    <col min="4" max="5" width="17.625" style="115" customWidth="1"/>
    <col min="6" max="6" width="22.25" style="115" customWidth="1"/>
    <col min="7" max="7" width="21.25" style="115" customWidth="1"/>
    <col min="8" max="8" width="15.875" style="115" customWidth="1"/>
    <col min="9" max="9" width="21.125" style="115" customWidth="1"/>
    <col min="10" max="10" width="16.5" style="115" customWidth="1"/>
    <col min="11" max="16384" width="18.875" style="92"/>
  </cols>
  <sheetData>
    <row r="1" spans="2:10" x14ac:dyDescent="0.2">
      <c r="B1" s="88"/>
      <c r="C1" s="89"/>
      <c r="D1" s="89"/>
      <c r="E1" s="89"/>
      <c r="F1" s="90"/>
      <c r="G1" s="90"/>
      <c r="H1" s="90"/>
      <c r="I1" s="90" t="s">
        <v>207</v>
      </c>
      <c r="J1" s="91">
        <v>45748</v>
      </c>
    </row>
    <row r="2" spans="2:10" ht="20.25" x14ac:dyDescent="0.2">
      <c r="B2" s="93"/>
      <c r="C2" s="94"/>
      <c r="D2" s="94"/>
      <c r="E2" s="94"/>
      <c r="F2" s="95"/>
      <c r="G2" s="95"/>
      <c r="H2" s="95"/>
      <c r="I2" s="95"/>
      <c r="J2" s="95"/>
    </row>
    <row r="3" spans="2:10" s="96" customFormat="1" ht="26.25" x14ac:dyDescent="0.2">
      <c r="B3" s="202" t="s">
        <v>364</v>
      </c>
      <c r="C3" s="202"/>
      <c r="D3" s="202"/>
      <c r="E3" s="202"/>
      <c r="F3" s="202"/>
      <c r="G3" s="202"/>
      <c r="H3" s="202"/>
      <c r="I3" s="202"/>
      <c r="J3" s="202"/>
    </row>
    <row r="4" spans="2:10" s="97" customFormat="1" ht="20.25" x14ac:dyDescent="0.2">
      <c r="B4" s="95"/>
      <c r="C4" s="95"/>
      <c r="D4" s="95"/>
      <c r="E4" s="95"/>
      <c r="F4" s="95"/>
      <c r="G4" s="95"/>
      <c r="H4" s="95"/>
      <c r="I4" s="95"/>
      <c r="J4" s="95"/>
    </row>
    <row r="5" spans="2:10" ht="20.25" x14ac:dyDescent="0.2">
      <c r="B5" s="93"/>
      <c r="C5" s="95"/>
      <c r="D5" s="95"/>
      <c r="E5" s="95"/>
      <c r="F5" s="95"/>
      <c r="G5" s="95"/>
      <c r="H5" s="95"/>
      <c r="I5" s="95"/>
      <c r="J5" s="95"/>
    </row>
    <row r="6" spans="2:10" s="98" customFormat="1" ht="20.45" customHeight="1" x14ac:dyDescent="0.2">
      <c r="B6" s="203" t="s">
        <v>68</v>
      </c>
      <c r="C6" s="203" t="s">
        <v>208</v>
      </c>
      <c r="D6" s="203" t="s">
        <v>209</v>
      </c>
      <c r="E6" s="203" t="s">
        <v>373</v>
      </c>
      <c r="F6" s="205" t="s">
        <v>210</v>
      </c>
      <c r="G6" s="206"/>
      <c r="H6" s="206"/>
      <c r="I6" s="206"/>
      <c r="J6" s="203" t="s">
        <v>6</v>
      </c>
    </row>
    <row r="7" spans="2:10" s="98" customFormat="1" ht="93" x14ac:dyDescent="0.2">
      <c r="B7" s="204"/>
      <c r="C7" s="204"/>
      <c r="D7" s="204"/>
      <c r="E7" s="204"/>
      <c r="F7" s="99" t="s">
        <v>211</v>
      </c>
      <c r="G7" s="99" t="s">
        <v>212</v>
      </c>
      <c r="H7" s="99" t="s">
        <v>213</v>
      </c>
      <c r="I7" s="99" t="s">
        <v>214</v>
      </c>
      <c r="J7" s="204"/>
    </row>
    <row r="8" spans="2:10" s="98" customFormat="1" ht="20.25" x14ac:dyDescent="0.2">
      <c r="B8" s="100" t="s">
        <v>215</v>
      </c>
      <c r="C8" s="100" t="s">
        <v>216</v>
      </c>
      <c r="D8" s="100" t="s">
        <v>217</v>
      </c>
      <c r="E8" s="100" t="s">
        <v>218</v>
      </c>
      <c r="F8" s="101" t="s">
        <v>219</v>
      </c>
      <c r="G8" s="101" t="s">
        <v>220</v>
      </c>
      <c r="H8" s="101" t="s">
        <v>221</v>
      </c>
      <c r="I8" s="101" t="s">
        <v>222</v>
      </c>
      <c r="J8" s="100" t="s">
        <v>223</v>
      </c>
    </row>
    <row r="9" spans="2:10" ht="18.75" x14ac:dyDescent="0.2">
      <c r="B9" s="102">
        <v>1</v>
      </c>
      <c r="C9" s="193" t="s">
        <v>224</v>
      </c>
      <c r="D9" s="103" t="s">
        <v>225</v>
      </c>
      <c r="E9" s="103">
        <v>8</v>
      </c>
      <c r="F9" s="104"/>
      <c r="G9" s="105"/>
      <c r="H9" s="105"/>
      <c r="I9" s="106"/>
      <c r="J9" s="106"/>
    </row>
    <row r="10" spans="2:10" ht="18.75" x14ac:dyDescent="0.2">
      <c r="B10" s="107">
        <v>2</v>
      </c>
      <c r="C10" s="194"/>
      <c r="D10" s="103" t="s">
        <v>226</v>
      </c>
      <c r="E10" s="103">
        <v>6</v>
      </c>
      <c r="F10" s="105"/>
      <c r="G10" s="105"/>
      <c r="H10" s="105"/>
      <c r="I10" s="105"/>
      <c r="J10" s="106"/>
    </row>
    <row r="11" spans="2:10" ht="18.75" x14ac:dyDescent="0.2">
      <c r="B11" s="102">
        <v>3</v>
      </c>
      <c r="C11" s="194"/>
      <c r="D11" s="103" t="s">
        <v>227</v>
      </c>
      <c r="E11" s="103">
        <v>3</v>
      </c>
      <c r="F11" s="105"/>
      <c r="G11" s="105"/>
      <c r="H11" s="105"/>
      <c r="I11" s="105"/>
      <c r="J11" s="106"/>
    </row>
    <row r="12" spans="2:10" s="110" customFormat="1" ht="18.75" x14ac:dyDescent="0.2">
      <c r="B12" s="107">
        <v>4</v>
      </c>
      <c r="C12" s="194"/>
      <c r="D12" s="103" t="s">
        <v>228</v>
      </c>
      <c r="E12" s="103">
        <v>1</v>
      </c>
      <c r="F12" s="108"/>
      <c r="G12" s="108"/>
      <c r="H12" s="108"/>
      <c r="I12" s="108"/>
      <c r="J12" s="109"/>
    </row>
    <row r="13" spans="2:10" ht="18.75" x14ac:dyDescent="0.2">
      <c r="B13" s="102">
        <v>5</v>
      </c>
      <c r="C13" s="194"/>
      <c r="D13" s="103" t="s">
        <v>229</v>
      </c>
      <c r="E13" s="103">
        <v>1</v>
      </c>
      <c r="F13" s="105"/>
      <c r="G13" s="104"/>
      <c r="H13" s="105"/>
      <c r="I13" s="105"/>
      <c r="J13" s="106"/>
    </row>
    <row r="14" spans="2:10" ht="18.75" x14ac:dyDescent="0.2">
      <c r="B14" s="102">
        <v>6</v>
      </c>
      <c r="C14" s="194"/>
      <c r="D14" s="103" t="s">
        <v>230</v>
      </c>
      <c r="E14" s="103">
        <v>1</v>
      </c>
      <c r="F14" s="105"/>
      <c r="G14" s="104"/>
      <c r="H14" s="111"/>
      <c r="I14" s="105"/>
      <c r="J14" s="106"/>
    </row>
    <row r="15" spans="2:10" ht="18.75" x14ac:dyDescent="0.2">
      <c r="B15" s="102">
        <v>7</v>
      </c>
      <c r="C15" s="194"/>
      <c r="D15" s="103"/>
      <c r="E15" s="103"/>
      <c r="F15" s="105"/>
      <c r="G15" s="104"/>
      <c r="H15" s="111"/>
      <c r="I15" s="105"/>
      <c r="J15" s="106"/>
    </row>
    <row r="16" spans="2:10" s="115" customFormat="1" ht="35.1" customHeight="1" x14ac:dyDescent="0.2">
      <c r="B16" s="102">
        <v>8</v>
      </c>
      <c r="C16" s="195"/>
      <c r="D16" s="196" t="s">
        <v>231</v>
      </c>
      <c r="E16" s="197"/>
      <c r="F16" s="112"/>
      <c r="G16" s="112"/>
      <c r="H16" s="113"/>
      <c r="I16" s="112"/>
      <c r="J16" s="114" t="s">
        <v>232</v>
      </c>
    </row>
    <row r="17" spans="2:10" ht="18.75" x14ac:dyDescent="0.2">
      <c r="B17" s="107">
        <v>9</v>
      </c>
      <c r="C17" s="194" t="s">
        <v>233</v>
      </c>
      <c r="D17" s="103" t="s">
        <v>233</v>
      </c>
      <c r="E17" s="103">
        <v>1</v>
      </c>
      <c r="F17" s="105"/>
      <c r="G17" s="116"/>
      <c r="H17" s="105"/>
      <c r="I17" s="117"/>
      <c r="J17" s="117"/>
    </row>
    <row r="18" spans="2:10" ht="18.75" x14ac:dyDescent="0.2">
      <c r="B18" s="102">
        <v>10</v>
      </c>
      <c r="C18" s="194"/>
      <c r="D18" s="103" t="s">
        <v>234</v>
      </c>
      <c r="E18" s="103">
        <v>1</v>
      </c>
      <c r="F18" s="105"/>
      <c r="G18" s="104"/>
      <c r="H18" s="105"/>
      <c r="I18" s="105"/>
      <c r="J18" s="106"/>
    </row>
    <row r="19" spans="2:10" ht="18.75" x14ac:dyDescent="0.2">
      <c r="B19" s="107">
        <v>11</v>
      </c>
      <c r="C19" s="194"/>
      <c r="D19" s="103" t="s">
        <v>235</v>
      </c>
      <c r="E19" s="103">
        <v>1</v>
      </c>
      <c r="F19" s="105"/>
      <c r="G19" s="116"/>
      <c r="H19" s="105"/>
      <c r="I19" s="117"/>
      <c r="J19" s="117"/>
    </row>
    <row r="20" spans="2:10" ht="18.75" x14ac:dyDescent="0.2">
      <c r="B20" s="102">
        <v>12</v>
      </c>
      <c r="C20" s="194"/>
      <c r="D20" s="118" t="s">
        <v>236</v>
      </c>
      <c r="E20" s="118">
        <v>2</v>
      </c>
      <c r="F20" s="105"/>
      <c r="G20" s="104"/>
      <c r="H20" s="105"/>
      <c r="I20" s="105"/>
      <c r="J20" s="106"/>
    </row>
    <row r="21" spans="2:10" ht="18.75" x14ac:dyDescent="0.2">
      <c r="B21" s="102">
        <v>13</v>
      </c>
      <c r="C21" s="194"/>
      <c r="D21" s="118"/>
      <c r="E21" s="118"/>
      <c r="F21" s="105"/>
      <c r="G21" s="104"/>
      <c r="H21" s="111"/>
      <c r="I21" s="105"/>
      <c r="J21" s="106"/>
    </row>
    <row r="22" spans="2:10" s="115" customFormat="1" ht="35.1" customHeight="1" x14ac:dyDescent="0.2">
      <c r="B22" s="102">
        <v>14</v>
      </c>
      <c r="C22" s="195"/>
      <c r="D22" s="196" t="s">
        <v>237</v>
      </c>
      <c r="E22" s="197"/>
      <c r="F22" s="112"/>
      <c r="G22" s="112"/>
      <c r="H22" s="113"/>
      <c r="I22" s="112"/>
      <c r="J22" s="114" t="s">
        <v>232</v>
      </c>
    </row>
    <row r="23" spans="2:10" ht="18.75" x14ac:dyDescent="0.2">
      <c r="B23" s="107">
        <v>15</v>
      </c>
      <c r="C23" s="198" t="s">
        <v>238</v>
      </c>
      <c r="D23" s="200" t="s">
        <v>239</v>
      </c>
      <c r="E23" s="201"/>
      <c r="F23" s="105"/>
      <c r="G23" s="104"/>
      <c r="H23" s="105"/>
      <c r="I23" s="105"/>
      <c r="J23" s="106"/>
    </row>
    <row r="24" spans="2:10" ht="18.75" x14ac:dyDescent="0.2">
      <c r="B24" s="107">
        <v>16</v>
      </c>
      <c r="C24" s="199"/>
      <c r="D24" s="200" t="s">
        <v>240</v>
      </c>
      <c r="E24" s="201"/>
      <c r="F24" s="105"/>
      <c r="G24" s="104"/>
      <c r="H24" s="105"/>
      <c r="I24" s="105"/>
      <c r="J24" s="106"/>
    </row>
    <row r="25" spans="2:10" s="115" customFormat="1" ht="35.1" customHeight="1" x14ac:dyDescent="0.2">
      <c r="B25" s="119">
        <v>17</v>
      </c>
      <c r="C25" s="191" t="s">
        <v>241</v>
      </c>
      <c r="D25" s="192"/>
      <c r="E25" s="192"/>
      <c r="F25" s="192"/>
      <c r="G25" s="192"/>
      <c r="H25" s="112"/>
      <c r="I25" s="112"/>
      <c r="J25" s="114"/>
    </row>
    <row r="26" spans="2:10" s="115" customFormat="1" ht="35.1" customHeight="1" x14ac:dyDescent="0.2">
      <c r="B26" s="120">
        <v>18</v>
      </c>
      <c r="C26" s="121" t="s">
        <v>371</v>
      </c>
      <c r="D26" s="122"/>
      <c r="E26" s="122"/>
      <c r="F26" s="122"/>
      <c r="G26" s="122"/>
      <c r="H26" s="123"/>
      <c r="I26" s="124"/>
      <c r="J26" s="125"/>
    </row>
    <row r="27" spans="2:10" s="115" customFormat="1" ht="35.1" customHeight="1" x14ac:dyDescent="0.2">
      <c r="B27" s="120">
        <v>19</v>
      </c>
      <c r="C27" s="121" t="s">
        <v>372</v>
      </c>
      <c r="D27" s="122"/>
      <c r="E27" s="122"/>
      <c r="F27" s="122"/>
      <c r="G27" s="122"/>
      <c r="H27" s="123"/>
      <c r="I27" s="124"/>
      <c r="J27" s="125"/>
    </row>
    <row r="35" spans="2:6" s="115" customFormat="1" x14ac:dyDescent="0.2">
      <c r="B35" s="126"/>
      <c r="F35" s="127"/>
    </row>
    <row r="36" spans="2:6" s="115" customFormat="1" x14ac:dyDescent="0.2">
      <c r="B36" s="126"/>
      <c r="F36" s="127"/>
    </row>
  </sheetData>
  <autoFilter ref="B8:J27"/>
  <mergeCells count="15">
    <mergeCell ref="B3:J3"/>
    <mergeCell ref="B6:B7"/>
    <mergeCell ref="C6:C7"/>
    <mergeCell ref="D6:D7"/>
    <mergeCell ref="E6:E7"/>
    <mergeCell ref="F6:I6"/>
    <mergeCell ref="J6:J7"/>
    <mergeCell ref="C25:G25"/>
    <mergeCell ref="C9:C16"/>
    <mergeCell ref="D16:E16"/>
    <mergeCell ref="C17:C22"/>
    <mergeCell ref="D22:E22"/>
    <mergeCell ref="C23:C24"/>
    <mergeCell ref="D23:E23"/>
    <mergeCell ref="D24:E24"/>
  </mergeCells>
  <printOptions horizontalCentered="1"/>
  <pageMargins left="0.23622047244094491" right="0.23622047244094491" top="0.74803149606299213" bottom="0.74803149606299213" header="0.31496062992125984" footer="0.31496062992125984"/>
  <pageSetup paperSize="9" scale="70" fitToHeight="0"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00FF"/>
    <pageSetUpPr fitToPage="1"/>
  </sheetPr>
  <dimension ref="A1:Y14"/>
  <sheetViews>
    <sheetView showGridLines="0" rightToLeft="1" zoomScale="70" zoomScaleNormal="70" workbookViewId="0">
      <selection activeCell="A4" sqref="A4:Y4"/>
    </sheetView>
  </sheetViews>
  <sheetFormatPr defaultColWidth="18.875" defaultRowHeight="16.5" x14ac:dyDescent="0.2"/>
  <cols>
    <col min="1" max="1" width="10.625" style="126" customWidth="1"/>
    <col min="2" max="2" width="11.875" style="115" customWidth="1"/>
    <col min="3" max="3" width="10.625" style="115" customWidth="1"/>
    <col min="4" max="16" width="11.625" style="115" customWidth="1"/>
    <col min="17" max="17" width="15.5" style="115" bestFit="1" customWidth="1"/>
    <col min="18" max="19" width="11.625" style="115" customWidth="1"/>
    <col min="20" max="20" width="15.25" style="115" customWidth="1"/>
    <col min="21" max="21" width="12.75" style="115" customWidth="1"/>
    <col min="22" max="22" width="11.625" style="115" customWidth="1"/>
    <col min="23" max="23" width="15.625" style="115" customWidth="1"/>
    <col min="24" max="24" width="11.625" style="115" customWidth="1"/>
    <col min="25" max="25" width="15.625" style="115" customWidth="1"/>
    <col min="26" max="16384" width="18.875" style="92"/>
  </cols>
  <sheetData>
    <row r="1" spans="1:25" x14ac:dyDescent="0.2">
      <c r="A1" s="88"/>
      <c r="B1" s="89"/>
      <c r="C1" s="89"/>
      <c r="D1" s="89"/>
      <c r="E1" s="89"/>
      <c r="F1" s="89"/>
      <c r="G1" s="89"/>
      <c r="H1" s="89"/>
      <c r="I1" s="89"/>
      <c r="J1" s="89"/>
      <c r="K1" s="89"/>
      <c r="L1" s="89"/>
      <c r="M1" s="89"/>
      <c r="N1" s="89"/>
      <c r="O1" s="89"/>
      <c r="P1" s="89"/>
      <c r="Q1" s="89"/>
      <c r="R1" s="89"/>
      <c r="S1" s="90"/>
      <c r="T1" s="90"/>
      <c r="U1" s="90"/>
      <c r="V1" s="90"/>
      <c r="W1" s="90"/>
      <c r="X1" s="90"/>
      <c r="Y1" s="91">
        <v>45748</v>
      </c>
    </row>
    <row r="2" spans="1:25" ht="20.25" x14ac:dyDescent="0.2">
      <c r="A2" s="93"/>
      <c r="B2" s="94"/>
      <c r="C2" s="94"/>
      <c r="D2" s="94"/>
      <c r="E2" s="94"/>
      <c r="F2" s="94"/>
      <c r="G2" s="94"/>
      <c r="H2" s="94"/>
      <c r="I2" s="94"/>
      <c r="J2" s="94"/>
      <c r="K2" s="94"/>
      <c r="L2" s="94"/>
      <c r="M2" s="94"/>
      <c r="N2" s="94"/>
      <c r="O2" s="94"/>
      <c r="P2" s="94"/>
      <c r="Q2" s="94"/>
      <c r="R2" s="94"/>
      <c r="S2" s="95"/>
      <c r="T2" s="95"/>
      <c r="U2" s="95"/>
      <c r="V2" s="95"/>
      <c r="W2" s="95"/>
      <c r="X2" s="95"/>
      <c r="Y2" s="95"/>
    </row>
    <row r="3" spans="1:25" s="96" customFormat="1" ht="45.75" customHeight="1" x14ac:dyDescent="0.2">
      <c r="A3" s="179"/>
      <c r="B3" s="179"/>
      <c r="C3" s="179"/>
      <c r="D3" s="179"/>
      <c r="E3" s="179"/>
      <c r="F3" s="179"/>
      <c r="G3" s="179"/>
      <c r="H3" s="179"/>
      <c r="I3" s="179"/>
      <c r="J3" s="179"/>
      <c r="K3" s="179"/>
      <c r="L3" s="202" t="s">
        <v>375</v>
      </c>
      <c r="M3" s="202"/>
      <c r="N3" s="202"/>
      <c r="O3" s="202"/>
      <c r="P3" s="202"/>
      <c r="Q3" s="179"/>
      <c r="R3" s="179"/>
      <c r="S3" s="179"/>
      <c r="T3" s="179"/>
      <c r="U3" s="179"/>
      <c r="V3" s="179"/>
      <c r="W3" s="179"/>
      <c r="X3" s="179"/>
      <c r="Y3" s="179"/>
    </row>
    <row r="4" spans="1:25" s="96" customFormat="1" ht="26.25" x14ac:dyDescent="0.2">
      <c r="A4" s="202" t="s">
        <v>423</v>
      </c>
      <c r="B4" s="202"/>
      <c r="C4" s="202"/>
      <c r="D4" s="202"/>
      <c r="E4" s="202"/>
      <c r="F4" s="202"/>
      <c r="G4" s="202"/>
      <c r="H4" s="202"/>
      <c r="I4" s="202"/>
      <c r="J4" s="202"/>
      <c r="K4" s="202"/>
      <c r="L4" s="202"/>
      <c r="M4" s="202"/>
      <c r="N4" s="202"/>
      <c r="O4" s="202"/>
      <c r="P4" s="202"/>
      <c r="Q4" s="202"/>
      <c r="R4" s="202"/>
      <c r="S4" s="202"/>
      <c r="T4" s="202"/>
      <c r="U4" s="202"/>
      <c r="V4" s="202"/>
      <c r="W4" s="202"/>
      <c r="X4" s="202"/>
      <c r="Y4" s="202"/>
    </row>
    <row r="5" spans="1:25" ht="20.25" x14ac:dyDescent="0.2">
      <c r="A5" s="93"/>
      <c r="B5" s="95"/>
      <c r="C5" s="95"/>
      <c r="D5" s="95"/>
      <c r="E5" s="95"/>
      <c r="F5" s="95"/>
      <c r="G5" s="95"/>
      <c r="H5" s="95"/>
      <c r="I5" s="95"/>
      <c r="J5" s="95"/>
      <c r="K5" s="95"/>
      <c r="L5" s="95"/>
      <c r="M5" s="95"/>
      <c r="N5" s="95"/>
      <c r="O5" s="95"/>
      <c r="P5" s="95"/>
      <c r="Q5" s="95"/>
      <c r="R5" s="95"/>
      <c r="S5" s="95"/>
      <c r="T5" s="95"/>
      <c r="U5" s="95"/>
      <c r="V5" s="95"/>
      <c r="W5" s="95"/>
      <c r="X5" s="95"/>
      <c r="Y5" s="95"/>
    </row>
    <row r="6" spans="1:25" s="98" customFormat="1" ht="26.25" customHeight="1" x14ac:dyDescent="0.2">
      <c r="A6" s="207" t="s">
        <v>68</v>
      </c>
      <c r="B6" s="209" t="s">
        <v>376</v>
      </c>
      <c r="C6" s="209"/>
      <c r="D6" s="209"/>
      <c r="E6" s="209"/>
      <c r="F6" s="209"/>
      <c r="G6" s="209"/>
      <c r="H6" s="209"/>
      <c r="I6" s="209"/>
      <c r="J6" s="209"/>
      <c r="K6" s="209"/>
      <c r="L6" s="209"/>
      <c r="M6" s="209"/>
      <c r="N6" s="209"/>
      <c r="O6" s="209"/>
      <c r="P6" s="209"/>
      <c r="Q6" s="209"/>
      <c r="R6" s="209"/>
      <c r="S6" s="210" t="s">
        <v>248</v>
      </c>
      <c r="T6" s="211"/>
      <c r="U6" s="211"/>
      <c r="V6" s="211"/>
      <c r="W6" s="211"/>
      <c r="X6" s="211"/>
      <c r="Y6" s="180" t="s">
        <v>6</v>
      </c>
    </row>
    <row r="7" spans="1:25" s="98" customFormat="1" ht="103.5" customHeight="1" x14ac:dyDescent="0.2">
      <c r="A7" s="208"/>
      <c r="B7" s="182" t="s">
        <v>377</v>
      </c>
      <c r="C7" s="128" t="s">
        <v>378</v>
      </c>
      <c r="D7" s="128" t="s">
        <v>249</v>
      </c>
      <c r="E7" s="128" t="s">
        <v>379</v>
      </c>
      <c r="F7" s="128" t="s">
        <v>380</v>
      </c>
      <c r="G7" s="128" t="s">
        <v>381</v>
      </c>
      <c r="H7" s="128" t="s">
        <v>382</v>
      </c>
      <c r="I7" s="128" t="s">
        <v>383</v>
      </c>
      <c r="J7" s="128" t="s">
        <v>384</v>
      </c>
      <c r="K7" s="128" t="s">
        <v>385</v>
      </c>
      <c r="L7" s="128" t="s">
        <v>386</v>
      </c>
      <c r="M7" s="128" t="s">
        <v>387</v>
      </c>
      <c r="N7" s="128" t="s">
        <v>388</v>
      </c>
      <c r="O7" s="128" t="s">
        <v>250</v>
      </c>
      <c r="P7" s="128" t="s">
        <v>389</v>
      </c>
      <c r="Q7" s="128" t="s">
        <v>390</v>
      </c>
      <c r="R7" s="128" t="s">
        <v>391</v>
      </c>
      <c r="S7" s="101" t="s">
        <v>392</v>
      </c>
      <c r="T7" s="101" t="s">
        <v>393</v>
      </c>
      <c r="U7" s="101" t="s">
        <v>251</v>
      </c>
      <c r="V7" s="101" t="s">
        <v>394</v>
      </c>
      <c r="W7" s="101" t="s">
        <v>395</v>
      </c>
      <c r="X7" s="101" t="s">
        <v>396</v>
      </c>
      <c r="Y7" s="181"/>
    </row>
    <row r="8" spans="1:25" s="98" customFormat="1" ht="27" customHeight="1" x14ac:dyDescent="0.2">
      <c r="A8" s="181" t="s">
        <v>215</v>
      </c>
      <c r="B8" s="136" t="s">
        <v>216</v>
      </c>
      <c r="C8" s="128" t="s">
        <v>217</v>
      </c>
      <c r="D8" s="128" t="s">
        <v>218</v>
      </c>
      <c r="E8" s="128" t="s">
        <v>219</v>
      </c>
      <c r="F8" s="128" t="s">
        <v>220</v>
      </c>
      <c r="G8" s="128" t="s">
        <v>221</v>
      </c>
      <c r="H8" s="128" t="s">
        <v>222</v>
      </c>
      <c r="I8" s="128" t="s">
        <v>223</v>
      </c>
      <c r="J8" s="128" t="s">
        <v>242</v>
      </c>
      <c r="K8" s="128" t="s">
        <v>243</v>
      </c>
      <c r="L8" s="128" t="s">
        <v>244</v>
      </c>
      <c r="M8" s="128" t="s">
        <v>245</v>
      </c>
      <c r="N8" s="128" t="s">
        <v>246</v>
      </c>
      <c r="O8" s="128" t="s">
        <v>247</v>
      </c>
      <c r="P8" s="128" t="s">
        <v>397</v>
      </c>
      <c r="Q8" s="128" t="s">
        <v>398</v>
      </c>
      <c r="R8" s="128" t="s">
        <v>399</v>
      </c>
      <c r="S8" s="183" t="s">
        <v>400</v>
      </c>
      <c r="T8" s="101" t="s">
        <v>401</v>
      </c>
      <c r="U8" s="101" t="s">
        <v>402</v>
      </c>
      <c r="V8" s="101" t="s">
        <v>264</v>
      </c>
      <c r="W8" s="101" t="s">
        <v>403</v>
      </c>
      <c r="X8" s="101" t="s">
        <v>404</v>
      </c>
      <c r="Y8" s="181" t="s">
        <v>405</v>
      </c>
    </row>
    <row r="9" spans="1:25" s="98" customFormat="1" ht="37.5" customHeight="1" x14ac:dyDescent="0.2">
      <c r="A9" s="180" t="s">
        <v>406</v>
      </c>
      <c r="B9" s="136">
        <v>2</v>
      </c>
      <c r="C9" s="128">
        <v>2</v>
      </c>
      <c r="D9" s="128">
        <v>3</v>
      </c>
      <c r="E9" s="128">
        <v>2</v>
      </c>
      <c r="F9" s="128">
        <v>3</v>
      </c>
      <c r="G9" s="128">
        <v>2</v>
      </c>
      <c r="H9" s="128">
        <v>3</v>
      </c>
      <c r="I9" s="128">
        <v>4</v>
      </c>
      <c r="J9" s="128">
        <v>2</v>
      </c>
      <c r="K9" s="128">
        <v>3</v>
      </c>
      <c r="L9" s="128">
        <v>4</v>
      </c>
      <c r="M9" s="128">
        <v>2</v>
      </c>
      <c r="N9" s="128">
        <v>4</v>
      </c>
      <c r="O9" s="128">
        <v>5</v>
      </c>
      <c r="P9" s="128">
        <v>2</v>
      </c>
      <c r="Q9" s="128" t="s">
        <v>407</v>
      </c>
      <c r="R9" s="128">
        <v>5</v>
      </c>
      <c r="S9" s="101">
        <v>2</v>
      </c>
      <c r="T9" s="101" t="s">
        <v>408</v>
      </c>
      <c r="U9" s="101">
        <v>5</v>
      </c>
      <c r="V9" s="101">
        <v>2</v>
      </c>
      <c r="W9" s="101" t="s">
        <v>409</v>
      </c>
      <c r="X9" s="101">
        <v>6</v>
      </c>
      <c r="Y9" s="181"/>
    </row>
    <row r="10" spans="1:25" s="98" customFormat="1" ht="81" x14ac:dyDescent="0.2">
      <c r="A10" s="184" t="s">
        <v>410</v>
      </c>
      <c r="B10" s="136" t="s">
        <v>252</v>
      </c>
      <c r="C10" s="128" t="s">
        <v>253</v>
      </c>
      <c r="D10" s="128" t="s">
        <v>411</v>
      </c>
      <c r="E10" s="128" t="s">
        <v>253</v>
      </c>
      <c r="F10" s="128" t="s">
        <v>412</v>
      </c>
      <c r="G10" s="128" t="s">
        <v>253</v>
      </c>
      <c r="H10" s="128" t="s">
        <v>412</v>
      </c>
      <c r="I10" s="128" t="s">
        <v>413</v>
      </c>
      <c r="J10" s="128" t="s">
        <v>253</v>
      </c>
      <c r="K10" s="128" t="s">
        <v>412</v>
      </c>
      <c r="L10" s="128" t="s">
        <v>413</v>
      </c>
      <c r="M10" s="128" t="s">
        <v>252</v>
      </c>
      <c r="N10" s="128" t="s">
        <v>413</v>
      </c>
      <c r="O10" s="128" t="s">
        <v>414</v>
      </c>
      <c r="P10" s="128" t="s">
        <v>253</v>
      </c>
      <c r="Q10" s="128" t="s">
        <v>415</v>
      </c>
      <c r="R10" s="128" t="s">
        <v>416</v>
      </c>
      <c r="S10" s="101" t="s">
        <v>253</v>
      </c>
      <c r="T10" s="101" t="s">
        <v>415</v>
      </c>
      <c r="U10" s="101" t="s">
        <v>417</v>
      </c>
      <c r="V10" s="101" t="s">
        <v>253</v>
      </c>
      <c r="W10" s="101" t="s">
        <v>418</v>
      </c>
      <c r="X10" s="101" t="s">
        <v>419</v>
      </c>
      <c r="Y10" s="181"/>
    </row>
    <row r="11" spans="1:25" ht="39.950000000000003" customHeight="1" x14ac:dyDescent="0.2">
      <c r="A11" s="185">
        <v>1</v>
      </c>
      <c r="B11" s="129"/>
      <c r="C11" s="129"/>
      <c r="D11" s="129"/>
      <c r="E11" s="129"/>
      <c r="F11" s="129"/>
      <c r="G11" s="129"/>
      <c r="H11" s="129"/>
      <c r="I11" s="129"/>
      <c r="J11" s="131"/>
      <c r="K11" s="131"/>
      <c r="L11" s="129"/>
      <c r="M11" s="131"/>
      <c r="N11" s="131"/>
      <c r="O11" s="131"/>
      <c r="P11" s="129"/>
      <c r="Q11" s="129"/>
      <c r="R11" s="131"/>
      <c r="S11" s="131"/>
      <c r="T11" s="131"/>
      <c r="U11" s="131"/>
      <c r="V11" s="132"/>
      <c r="W11" s="132"/>
      <c r="X11" s="130"/>
      <c r="Y11" s="133"/>
    </row>
    <row r="12" spans="1:25" ht="39.950000000000003" customHeight="1" x14ac:dyDescent="0.2">
      <c r="A12" s="186">
        <v>2</v>
      </c>
      <c r="B12" s="129"/>
      <c r="C12" s="129"/>
      <c r="D12" s="129"/>
      <c r="E12" s="129"/>
      <c r="F12" s="129"/>
      <c r="G12" s="129"/>
      <c r="H12" s="129"/>
      <c r="I12" s="129"/>
      <c r="J12" s="132"/>
      <c r="K12" s="132"/>
      <c r="L12" s="129"/>
      <c r="M12" s="132"/>
      <c r="N12" s="132"/>
      <c r="O12" s="132"/>
      <c r="P12" s="129"/>
      <c r="Q12" s="129"/>
      <c r="R12" s="132"/>
      <c r="S12" s="132"/>
      <c r="T12" s="132"/>
      <c r="U12" s="132"/>
      <c r="V12" s="132"/>
      <c r="W12" s="132"/>
      <c r="X12" s="130"/>
      <c r="Y12" s="133"/>
    </row>
    <row r="13" spans="1:25" ht="39.950000000000003" customHeight="1" x14ac:dyDescent="0.2">
      <c r="A13" s="185">
        <v>3</v>
      </c>
      <c r="B13" s="129"/>
      <c r="C13" s="129"/>
      <c r="D13" s="129"/>
      <c r="E13" s="129"/>
      <c r="F13" s="129"/>
      <c r="G13" s="129"/>
      <c r="H13" s="129"/>
      <c r="I13" s="129"/>
      <c r="J13" s="132"/>
      <c r="K13" s="132"/>
      <c r="L13" s="129"/>
      <c r="M13" s="132"/>
      <c r="N13" s="132"/>
      <c r="O13" s="132"/>
      <c r="P13" s="129"/>
      <c r="Q13" s="129"/>
      <c r="R13" s="132"/>
      <c r="S13" s="132"/>
      <c r="T13" s="132"/>
      <c r="U13" s="132"/>
      <c r="V13" s="132"/>
      <c r="W13" s="132"/>
      <c r="X13" s="130"/>
      <c r="Y13" s="133"/>
    </row>
    <row r="14" spans="1:25" s="110" customFormat="1" ht="39.950000000000003" customHeight="1" x14ac:dyDescent="0.2">
      <c r="A14" s="186">
        <v>4</v>
      </c>
      <c r="B14" s="129"/>
      <c r="C14" s="129"/>
      <c r="D14" s="129"/>
      <c r="E14" s="129"/>
      <c r="F14" s="129"/>
      <c r="G14" s="129"/>
      <c r="H14" s="129"/>
      <c r="I14" s="129"/>
      <c r="J14" s="130"/>
      <c r="K14" s="130"/>
      <c r="L14" s="129"/>
      <c r="M14" s="130"/>
      <c r="N14" s="130"/>
      <c r="O14" s="130"/>
      <c r="P14" s="129"/>
      <c r="Q14" s="129"/>
      <c r="R14" s="130"/>
      <c r="S14" s="130"/>
      <c r="T14" s="130"/>
      <c r="U14" s="130"/>
      <c r="V14" s="130"/>
      <c r="W14" s="130"/>
      <c r="X14" s="130"/>
      <c r="Y14" s="134"/>
    </row>
  </sheetData>
  <mergeCells count="5">
    <mergeCell ref="L3:P3"/>
    <mergeCell ref="A4:Y4"/>
    <mergeCell ref="A6:A7"/>
    <mergeCell ref="B6:R6"/>
    <mergeCell ref="S6:X6"/>
  </mergeCells>
  <printOptions horizontalCentered="1"/>
  <pageMargins left="0.23622047244094491" right="0.23622047244094491" top="0.74803149606299213" bottom="0.74803149606299213" header="0.31496062992125984" footer="0.31496062992125984"/>
  <pageSetup paperSize="9" scale="43" fitToHeight="0"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00FF"/>
    <pageSetUpPr fitToPage="1"/>
  </sheetPr>
  <dimension ref="A1:Y32"/>
  <sheetViews>
    <sheetView showGridLines="0" rightToLeft="1" topLeftCell="A7" zoomScale="70" zoomScaleNormal="70" workbookViewId="0">
      <selection activeCell="J33" sqref="J33"/>
    </sheetView>
  </sheetViews>
  <sheetFormatPr defaultColWidth="18.875" defaultRowHeight="16.5" x14ac:dyDescent="0.2"/>
  <cols>
    <col min="1" max="1" width="10.625" style="126" customWidth="1"/>
    <col min="2" max="2" width="11.875" style="115" customWidth="1"/>
    <col min="3" max="3" width="10.625" style="115" customWidth="1"/>
    <col min="4" max="16" width="11.625" style="115" customWidth="1"/>
    <col min="17" max="17" width="15.5" style="115" bestFit="1" customWidth="1"/>
    <col min="18" max="19" width="11.625" style="115" customWidth="1"/>
    <col min="20" max="20" width="15.25" style="115" customWidth="1"/>
    <col min="21" max="21" width="12.75" style="115" customWidth="1"/>
    <col min="22" max="22" width="11.625" style="115" customWidth="1"/>
    <col min="23" max="23" width="15.625" style="115" customWidth="1"/>
    <col min="24" max="24" width="11.625" style="115" customWidth="1"/>
    <col min="25" max="25" width="15.625" style="115" customWidth="1"/>
    <col min="26" max="16384" width="18.875" style="92"/>
  </cols>
  <sheetData>
    <row r="1" spans="1:25" x14ac:dyDescent="0.2">
      <c r="A1" s="88"/>
      <c r="B1" s="89"/>
      <c r="C1" s="89"/>
      <c r="D1" s="89"/>
      <c r="E1" s="89"/>
      <c r="F1" s="89"/>
      <c r="G1" s="89"/>
      <c r="H1" s="89"/>
      <c r="I1" s="89"/>
      <c r="J1" s="89"/>
      <c r="K1" s="89"/>
      <c r="L1" s="89"/>
      <c r="M1" s="89"/>
      <c r="N1" s="89"/>
      <c r="O1" s="89"/>
      <c r="P1" s="89"/>
      <c r="Q1" s="89"/>
      <c r="R1" s="89"/>
      <c r="S1" s="90"/>
      <c r="T1" s="90"/>
      <c r="U1" s="90"/>
      <c r="V1" s="90"/>
      <c r="W1" s="90"/>
      <c r="X1" s="90"/>
      <c r="Y1" s="91">
        <v>45748</v>
      </c>
    </row>
    <row r="2" spans="1:25" ht="20.25" x14ac:dyDescent="0.2">
      <c r="A2" s="93"/>
      <c r="B2" s="94"/>
      <c r="C2" s="94"/>
      <c r="D2" s="94"/>
      <c r="E2" s="94"/>
      <c r="F2" s="94"/>
      <c r="G2" s="94"/>
      <c r="H2" s="94"/>
      <c r="I2" s="94"/>
      <c r="J2" s="94"/>
      <c r="K2" s="94"/>
      <c r="L2" s="94"/>
      <c r="M2" s="94"/>
      <c r="N2" s="94"/>
      <c r="O2" s="94"/>
      <c r="P2" s="94"/>
      <c r="Q2" s="94"/>
      <c r="R2" s="94"/>
      <c r="S2" s="95"/>
      <c r="T2" s="95"/>
      <c r="U2" s="95"/>
      <c r="V2" s="95"/>
      <c r="W2" s="95"/>
      <c r="X2" s="95"/>
      <c r="Y2" s="95"/>
    </row>
    <row r="3" spans="1:25" s="96" customFormat="1" ht="45.75" customHeight="1" x14ac:dyDescent="0.2">
      <c r="A3" s="179"/>
      <c r="B3" s="179"/>
      <c r="C3" s="179"/>
      <c r="D3" s="179"/>
      <c r="E3" s="179"/>
      <c r="F3" s="179"/>
      <c r="G3" s="179"/>
      <c r="H3" s="179"/>
      <c r="I3" s="179"/>
      <c r="J3" s="179"/>
      <c r="K3" s="179"/>
      <c r="L3" s="202" t="s">
        <v>375</v>
      </c>
      <c r="M3" s="202"/>
      <c r="N3" s="202"/>
      <c r="O3" s="202"/>
      <c r="P3" s="202"/>
      <c r="Q3" s="179"/>
      <c r="R3" s="179"/>
      <c r="S3" s="179"/>
      <c r="T3" s="179"/>
      <c r="U3" s="179"/>
      <c r="V3" s="179"/>
      <c r="W3" s="179"/>
      <c r="X3" s="179"/>
      <c r="Y3" s="179"/>
    </row>
    <row r="4" spans="1:25" s="96" customFormat="1" ht="26.25" x14ac:dyDescent="0.2">
      <c r="A4" s="202"/>
      <c r="B4" s="202"/>
      <c r="C4" s="202"/>
      <c r="D4" s="202"/>
      <c r="E4" s="202"/>
      <c r="F4" s="202"/>
      <c r="G4" s="202"/>
      <c r="H4" s="202"/>
      <c r="I4" s="202"/>
      <c r="J4" s="202"/>
      <c r="K4" s="202"/>
      <c r="L4" s="202"/>
      <c r="M4" s="202"/>
      <c r="N4" s="202"/>
      <c r="O4" s="202"/>
      <c r="P4" s="202"/>
      <c r="Q4" s="202"/>
      <c r="R4" s="202"/>
      <c r="S4" s="202"/>
      <c r="T4" s="202"/>
      <c r="U4" s="202"/>
      <c r="V4" s="202"/>
      <c r="W4" s="202"/>
      <c r="X4" s="202"/>
      <c r="Y4" s="202"/>
    </row>
    <row r="5" spans="1:25" s="96" customFormat="1" ht="26.25" customHeight="1" x14ac:dyDescent="0.2">
      <c r="A5" s="202" t="s">
        <v>422</v>
      </c>
      <c r="B5" s="202"/>
      <c r="C5" s="202"/>
      <c r="D5" s="202"/>
      <c r="E5" s="202"/>
      <c r="F5" s="202"/>
      <c r="G5" s="202"/>
      <c r="H5" s="202"/>
      <c r="I5" s="202"/>
      <c r="J5" s="202"/>
      <c r="K5" s="202"/>
      <c r="L5" s="202"/>
      <c r="M5" s="202"/>
      <c r="N5" s="202"/>
      <c r="O5" s="202"/>
      <c r="P5" s="202"/>
      <c r="Q5" s="202"/>
      <c r="R5" s="202"/>
      <c r="S5" s="202"/>
      <c r="T5" s="202"/>
      <c r="U5" s="202"/>
      <c r="V5" s="202"/>
      <c r="W5" s="202"/>
      <c r="X5" s="202"/>
      <c r="Y5" s="202"/>
    </row>
    <row r="6" spans="1:25" s="96" customFormat="1" ht="26.25" customHeight="1" x14ac:dyDescent="0.2">
      <c r="A6" s="179"/>
      <c r="B6" s="179"/>
      <c r="C6" s="179"/>
      <c r="D6" s="179"/>
      <c r="E6" s="179"/>
      <c r="F6" s="179"/>
      <c r="G6" s="179"/>
      <c r="H6" s="179"/>
      <c r="I6" s="179"/>
      <c r="J6" s="179"/>
      <c r="K6" s="179"/>
      <c r="L6" s="179"/>
      <c r="M6" s="179"/>
      <c r="N6" s="179"/>
      <c r="O6" s="179"/>
      <c r="P6" s="179"/>
      <c r="Q6" s="179"/>
      <c r="R6" s="179"/>
      <c r="S6" s="179"/>
      <c r="T6" s="179"/>
      <c r="U6" s="179"/>
      <c r="V6" s="179"/>
      <c r="W6" s="179"/>
      <c r="X6" s="179"/>
      <c r="Y6" s="179"/>
    </row>
    <row r="7" spans="1:25" ht="20.25" x14ac:dyDescent="0.2">
      <c r="A7" s="93"/>
      <c r="B7" s="95"/>
      <c r="C7" s="95"/>
      <c r="D7" s="95"/>
      <c r="E7" s="95"/>
      <c r="F7" s="95"/>
      <c r="G7" s="95"/>
      <c r="H7" s="95"/>
      <c r="I7" s="95"/>
      <c r="J7" s="95"/>
      <c r="K7" s="95"/>
      <c r="L7" s="95"/>
      <c r="M7" s="95"/>
      <c r="N7" s="95"/>
      <c r="O7" s="95"/>
      <c r="P7" s="95"/>
      <c r="Q7" s="95"/>
      <c r="R7" s="95"/>
      <c r="S7" s="95"/>
      <c r="T7" s="95"/>
      <c r="U7" s="95"/>
      <c r="V7" s="95"/>
      <c r="W7" s="95"/>
      <c r="X7" s="95"/>
      <c r="Y7" s="95"/>
    </row>
    <row r="8" spans="1:25" s="98" customFormat="1" ht="26.25" customHeight="1" x14ac:dyDescent="0.2">
      <c r="A8" s="207" t="s">
        <v>68</v>
      </c>
      <c r="B8" s="209" t="s">
        <v>376</v>
      </c>
      <c r="C8" s="209"/>
      <c r="D8" s="209"/>
      <c r="E8" s="209"/>
      <c r="F8" s="209"/>
      <c r="G8" s="209"/>
      <c r="H8" s="209"/>
      <c r="I8" s="209"/>
      <c r="J8" s="209"/>
      <c r="K8" s="209"/>
      <c r="L8" s="209"/>
      <c r="M8" s="209"/>
      <c r="N8" s="209"/>
      <c r="O8" s="209"/>
      <c r="P8" s="209"/>
      <c r="Q8" s="209"/>
      <c r="R8" s="209"/>
      <c r="S8" s="210" t="s">
        <v>248</v>
      </c>
      <c r="T8" s="211"/>
      <c r="U8" s="211"/>
      <c r="V8" s="211"/>
      <c r="W8" s="211"/>
      <c r="X8" s="211"/>
      <c r="Y8" s="207" t="s">
        <v>6</v>
      </c>
    </row>
    <row r="9" spans="1:25" s="98" customFormat="1" ht="103.5" customHeight="1" x14ac:dyDescent="0.2">
      <c r="A9" s="208"/>
      <c r="B9" s="182" t="s">
        <v>377</v>
      </c>
      <c r="C9" s="128" t="s">
        <v>378</v>
      </c>
      <c r="D9" s="128" t="s">
        <v>249</v>
      </c>
      <c r="E9" s="128" t="s">
        <v>379</v>
      </c>
      <c r="F9" s="128" t="s">
        <v>380</v>
      </c>
      <c r="G9" s="128" t="s">
        <v>381</v>
      </c>
      <c r="H9" s="128" t="s">
        <v>382</v>
      </c>
      <c r="I9" s="128" t="s">
        <v>383</v>
      </c>
      <c r="J9" s="128" t="s">
        <v>384</v>
      </c>
      <c r="K9" s="128" t="s">
        <v>385</v>
      </c>
      <c r="L9" s="128" t="s">
        <v>386</v>
      </c>
      <c r="M9" s="128" t="s">
        <v>387</v>
      </c>
      <c r="N9" s="128" t="s">
        <v>388</v>
      </c>
      <c r="O9" s="128" t="s">
        <v>250</v>
      </c>
      <c r="P9" s="128" t="s">
        <v>389</v>
      </c>
      <c r="Q9" s="128" t="s">
        <v>390</v>
      </c>
      <c r="R9" s="128" t="s">
        <v>391</v>
      </c>
      <c r="S9" s="101" t="s">
        <v>392</v>
      </c>
      <c r="T9" s="101" t="s">
        <v>393</v>
      </c>
      <c r="U9" s="101" t="s">
        <v>251</v>
      </c>
      <c r="V9" s="101" t="s">
        <v>394</v>
      </c>
      <c r="W9" s="101" t="s">
        <v>395</v>
      </c>
      <c r="X9" s="101" t="s">
        <v>396</v>
      </c>
      <c r="Y9" s="208"/>
    </row>
    <row r="10" spans="1:25" s="98" customFormat="1" ht="27" customHeight="1" x14ac:dyDescent="0.2">
      <c r="A10" s="181" t="s">
        <v>215</v>
      </c>
      <c r="B10" s="136" t="s">
        <v>216</v>
      </c>
      <c r="C10" s="128" t="s">
        <v>217</v>
      </c>
      <c r="D10" s="128" t="s">
        <v>218</v>
      </c>
      <c r="E10" s="128" t="s">
        <v>219</v>
      </c>
      <c r="F10" s="128" t="s">
        <v>220</v>
      </c>
      <c r="G10" s="128" t="s">
        <v>221</v>
      </c>
      <c r="H10" s="128" t="s">
        <v>222</v>
      </c>
      <c r="I10" s="128" t="s">
        <v>223</v>
      </c>
      <c r="J10" s="128" t="s">
        <v>242</v>
      </c>
      <c r="K10" s="128" t="s">
        <v>243</v>
      </c>
      <c r="L10" s="128" t="s">
        <v>244</v>
      </c>
      <c r="M10" s="128" t="s">
        <v>245</v>
      </c>
      <c r="N10" s="128" t="s">
        <v>246</v>
      </c>
      <c r="O10" s="128" t="s">
        <v>247</v>
      </c>
      <c r="P10" s="128" t="s">
        <v>397</v>
      </c>
      <c r="Q10" s="128" t="s">
        <v>398</v>
      </c>
      <c r="R10" s="128" t="s">
        <v>399</v>
      </c>
      <c r="S10" s="183" t="s">
        <v>400</v>
      </c>
      <c r="T10" s="101" t="s">
        <v>401</v>
      </c>
      <c r="U10" s="101" t="s">
        <v>402</v>
      </c>
      <c r="V10" s="101" t="s">
        <v>264</v>
      </c>
      <c r="W10" s="101" t="s">
        <v>403</v>
      </c>
      <c r="X10" s="101" t="s">
        <v>404</v>
      </c>
      <c r="Y10" s="181" t="s">
        <v>405</v>
      </c>
    </row>
    <row r="11" spans="1:25" s="98" customFormat="1" ht="39.75" customHeight="1" x14ac:dyDescent="0.2">
      <c r="A11" s="180" t="s">
        <v>420</v>
      </c>
      <c r="B11" s="136">
        <v>2</v>
      </c>
      <c r="C11" s="128">
        <v>2</v>
      </c>
      <c r="D11" s="128">
        <v>3</v>
      </c>
      <c r="E11" s="128">
        <v>2</v>
      </c>
      <c r="F11" s="128">
        <v>3</v>
      </c>
      <c r="G11" s="128">
        <v>2</v>
      </c>
      <c r="H11" s="128">
        <v>3</v>
      </c>
      <c r="I11" s="128">
        <v>4</v>
      </c>
      <c r="J11" s="128">
        <v>2</v>
      </c>
      <c r="K11" s="128">
        <v>3</v>
      </c>
      <c r="L11" s="128">
        <v>4</v>
      </c>
      <c r="M11" s="128">
        <v>2</v>
      </c>
      <c r="N11" s="128">
        <v>4</v>
      </c>
      <c r="O11" s="128">
        <v>5</v>
      </c>
      <c r="P11" s="128">
        <v>2</v>
      </c>
      <c r="Q11" s="128" t="s">
        <v>407</v>
      </c>
      <c r="R11" s="128">
        <v>5</v>
      </c>
      <c r="S11" s="101">
        <v>2</v>
      </c>
      <c r="T11" s="101" t="s">
        <v>408</v>
      </c>
      <c r="U11" s="101">
        <v>5</v>
      </c>
      <c r="V11" s="101">
        <v>2</v>
      </c>
      <c r="W11" s="101" t="s">
        <v>409</v>
      </c>
      <c r="X11" s="101">
        <v>6</v>
      </c>
      <c r="Y11" s="181"/>
    </row>
    <row r="12" spans="1:25" s="98" customFormat="1" ht="80.25" customHeight="1" x14ac:dyDescent="0.2">
      <c r="A12" s="184" t="s">
        <v>410</v>
      </c>
      <c r="B12" s="136" t="s">
        <v>252</v>
      </c>
      <c r="C12" s="128" t="s">
        <v>253</v>
      </c>
      <c r="D12" s="128" t="s">
        <v>411</v>
      </c>
      <c r="E12" s="128" t="s">
        <v>253</v>
      </c>
      <c r="F12" s="128" t="s">
        <v>412</v>
      </c>
      <c r="G12" s="128" t="s">
        <v>253</v>
      </c>
      <c r="H12" s="128" t="s">
        <v>412</v>
      </c>
      <c r="I12" s="128" t="s">
        <v>413</v>
      </c>
      <c r="J12" s="128" t="s">
        <v>253</v>
      </c>
      <c r="K12" s="128" t="s">
        <v>412</v>
      </c>
      <c r="L12" s="128" t="s">
        <v>413</v>
      </c>
      <c r="M12" s="128" t="s">
        <v>252</v>
      </c>
      <c r="N12" s="128" t="s">
        <v>413</v>
      </c>
      <c r="O12" s="128" t="s">
        <v>414</v>
      </c>
      <c r="P12" s="128" t="s">
        <v>253</v>
      </c>
      <c r="Q12" s="128" t="s">
        <v>415</v>
      </c>
      <c r="R12" s="128" t="s">
        <v>416</v>
      </c>
      <c r="S12" s="101" t="s">
        <v>253</v>
      </c>
      <c r="T12" s="101" t="s">
        <v>415</v>
      </c>
      <c r="U12" s="101" t="s">
        <v>417</v>
      </c>
      <c r="V12" s="101" t="s">
        <v>253</v>
      </c>
      <c r="W12" s="101" t="s">
        <v>418</v>
      </c>
      <c r="X12" s="101" t="s">
        <v>419</v>
      </c>
      <c r="Y12" s="181"/>
    </row>
    <row r="13" spans="1:25" ht="39.950000000000003" customHeight="1" x14ac:dyDescent="0.2">
      <c r="A13" s="187">
        <v>1</v>
      </c>
      <c r="B13" s="190"/>
      <c r="C13" s="190"/>
      <c r="D13" s="190"/>
      <c r="E13" s="190"/>
      <c r="F13" s="190"/>
      <c r="G13" s="190"/>
      <c r="H13" s="190"/>
      <c r="I13" s="188"/>
      <c r="J13" s="135"/>
      <c r="K13" s="135"/>
      <c r="L13" s="188"/>
      <c r="M13" s="135"/>
      <c r="N13" s="189"/>
      <c r="O13" s="131"/>
      <c r="P13" s="190"/>
      <c r="Q13" s="188"/>
      <c r="R13" s="131"/>
      <c r="S13" s="135"/>
      <c r="T13" s="189"/>
      <c r="U13" s="131"/>
      <c r="V13" s="135"/>
      <c r="W13" s="189"/>
      <c r="X13" s="130"/>
      <c r="Y13" s="133"/>
    </row>
    <row r="14" spans="1:25" ht="39.950000000000003" customHeight="1" x14ac:dyDescent="0.2">
      <c r="A14" s="186">
        <v>2</v>
      </c>
      <c r="B14" s="190"/>
      <c r="C14" s="190"/>
      <c r="D14" s="190"/>
      <c r="E14" s="190"/>
      <c r="F14" s="190"/>
      <c r="G14" s="190"/>
      <c r="H14" s="190"/>
      <c r="I14" s="188"/>
      <c r="J14" s="135"/>
      <c r="K14" s="135"/>
      <c r="L14" s="188"/>
      <c r="M14" s="135"/>
      <c r="N14" s="189"/>
      <c r="O14" s="132"/>
      <c r="P14" s="190"/>
      <c r="Q14" s="188"/>
      <c r="R14" s="132"/>
      <c r="S14" s="135"/>
      <c r="T14" s="189"/>
      <c r="U14" s="132"/>
      <c r="V14" s="135"/>
      <c r="W14" s="189"/>
      <c r="X14" s="130"/>
      <c r="Y14" s="133"/>
    </row>
    <row r="15" spans="1:25" ht="39.950000000000003" customHeight="1" x14ac:dyDescent="0.2">
      <c r="A15" s="185">
        <v>3</v>
      </c>
      <c r="B15" s="190"/>
      <c r="C15" s="190"/>
      <c r="D15" s="190"/>
      <c r="E15" s="190"/>
      <c r="F15" s="190"/>
      <c r="G15" s="190"/>
      <c r="H15" s="190"/>
      <c r="I15" s="188"/>
      <c r="J15" s="135"/>
      <c r="K15" s="135"/>
      <c r="L15" s="188"/>
      <c r="M15" s="135"/>
      <c r="N15" s="189"/>
      <c r="O15" s="132"/>
      <c r="P15" s="190"/>
      <c r="Q15" s="188"/>
      <c r="R15" s="132"/>
      <c r="S15" s="135"/>
      <c r="T15" s="189"/>
      <c r="U15" s="132"/>
      <c r="V15" s="135"/>
      <c r="W15" s="189"/>
      <c r="X15" s="130"/>
      <c r="Y15" s="133"/>
    </row>
    <row r="16" spans="1:25" s="110" customFormat="1" ht="39.950000000000003" customHeight="1" x14ac:dyDescent="0.2">
      <c r="A16" s="186">
        <v>4</v>
      </c>
      <c r="B16" s="190"/>
      <c r="C16" s="190"/>
      <c r="D16" s="190"/>
      <c r="E16" s="190"/>
      <c r="F16" s="190"/>
      <c r="G16" s="190"/>
      <c r="H16" s="190"/>
      <c r="I16" s="188"/>
      <c r="J16" s="135"/>
      <c r="K16" s="135"/>
      <c r="L16" s="188"/>
      <c r="M16" s="135"/>
      <c r="N16" s="189"/>
      <c r="O16" s="130"/>
      <c r="P16" s="190"/>
      <c r="Q16" s="188"/>
      <c r="R16" s="130"/>
      <c r="S16" s="135"/>
      <c r="T16" s="189"/>
      <c r="U16" s="130"/>
      <c r="V16" s="135"/>
      <c r="W16" s="189"/>
      <c r="X16" s="130"/>
      <c r="Y16" s="134"/>
    </row>
    <row r="28" spans="1:7" x14ac:dyDescent="0.2">
      <c r="A28" s="126" t="s">
        <v>421</v>
      </c>
    </row>
    <row r="30" spans="1:7" ht="23.25" customHeight="1" x14ac:dyDescent="0.2">
      <c r="B30" s="212" t="s">
        <v>424</v>
      </c>
      <c r="C30" s="212"/>
      <c r="D30" s="212"/>
      <c r="E30" s="212"/>
      <c r="F30" s="212"/>
      <c r="G30" s="212"/>
    </row>
    <row r="32" spans="1:7" ht="20.25" x14ac:dyDescent="0.2">
      <c r="B32" s="212" t="s">
        <v>425</v>
      </c>
      <c r="C32" s="212"/>
      <c r="D32" s="212"/>
      <c r="E32" s="212"/>
      <c r="F32" s="212"/>
      <c r="G32" s="212"/>
    </row>
  </sheetData>
  <mergeCells count="9">
    <mergeCell ref="B30:G30"/>
    <mergeCell ref="B32:G32"/>
    <mergeCell ref="L3:P3"/>
    <mergeCell ref="A4:Y4"/>
    <mergeCell ref="A5:Y5"/>
    <mergeCell ref="A8:A9"/>
    <mergeCell ref="B8:R8"/>
    <mergeCell ref="S8:X8"/>
    <mergeCell ref="Y8:Y9"/>
  </mergeCells>
  <printOptions horizontalCentered="1"/>
  <pageMargins left="0.23622047244094491" right="0.23622047244094491" top="0.74803149606299213" bottom="0.74803149606299213" header="0.31496062992125984" footer="0.31496062992125984"/>
  <pageSetup paperSize="9" scale="43" fitToHeight="0"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39997558519241921"/>
    <pageSetUpPr fitToPage="1"/>
  </sheetPr>
  <dimension ref="A1:J37"/>
  <sheetViews>
    <sheetView rightToLeft="1" zoomScale="90" zoomScaleNormal="90" workbookViewId="0">
      <pane ySplit="6" topLeftCell="A25" activePane="bottomLeft" state="frozen"/>
      <selection activeCell="C32" sqref="C32"/>
      <selection pane="bottomLeft" activeCell="D40" sqref="D40"/>
    </sheetView>
  </sheetViews>
  <sheetFormatPr defaultColWidth="8.75" defaultRowHeight="18.75" x14ac:dyDescent="0.2"/>
  <cols>
    <col min="1" max="1" width="5.5" style="39" customWidth="1"/>
    <col min="2" max="2" width="17.375" style="39" customWidth="1"/>
    <col min="3" max="3" width="49.5" style="38" customWidth="1"/>
    <col min="4" max="4" width="13.375" style="16" customWidth="1"/>
    <col min="5" max="5" width="13" style="2" customWidth="1"/>
    <col min="6" max="6" width="9.75" style="16" customWidth="1"/>
    <col min="7" max="7" width="15" style="16" customWidth="1"/>
    <col min="8" max="8" width="14.875" style="15" customWidth="1"/>
    <col min="9" max="9" width="15.375" style="15" customWidth="1"/>
    <col min="10" max="10" width="64.625" style="2" customWidth="1"/>
    <col min="11" max="16384" width="8.75" style="38"/>
  </cols>
  <sheetData>
    <row r="1" spans="1:10" x14ac:dyDescent="0.2">
      <c r="H1" s="2"/>
      <c r="I1" s="2"/>
      <c r="J1" s="3">
        <v>45748</v>
      </c>
    </row>
    <row r="2" spans="1:10" s="4" customFormat="1" ht="19.5" x14ac:dyDescent="0.2">
      <c r="A2" s="217" t="s">
        <v>365</v>
      </c>
      <c r="B2" s="217"/>
      <c r="C2" s="217"/>
      <c r="D2" s="217"/>
      <c r="E2" s="217"/>
      <c r="F2" s="217"/>
      <c r="G2" s="217"/>
      <c r="H2" s="217"/>
      <c r="I2" s="217"/>
      <c r="J2" s="217"/>
    </row>
    <row r="3" spans="1:10" s="4" customFormat="1" ht="19.5" x14ac:dyDescent="0.2">
      <c r="A3" s="172"/>
      <c r="B3" s="172"/>
      <c r="C3" s="172"/>
      <c r="D3" s="172"/>
      <c r="E3" s="172"/>
      <c r="F3" s="172"/>
      <c r="G3" s="172"/>
      <c r="H3" s="172"/>
      <c r="I3" s="172"/>
      <c r="J3" s="172"/>
    </row>
    <row r="4" spans="1:10" s="4" customFormat="1" ht="19.5" x14ac:dyDescent="0.2">
      <c r="A4" s="218" t="s">
        <v>204</v>
      </c>
      <c r="B4" s="218"/>
      <c r="C4" s="218"/>
      <c r="D4" s="218"/>
      <c r="E4" s="218"/>
      <c r="F4" s="218"/>
      <c r="G4" s="218"/>
      <c r="H4" s="218"/>
      <c r="I4" s="218"/>
      <c r="J4" s="218"/>
    </row>
    <row r="6" spans="1:10" s="6" customFormat="1" ht="51" customHeight="1" x14ac:dyDescent="0.2">
      <c r="A6" s="5" t="s">
        <v>0</v>
      </c>
      <c r="B6" s="5" t="s">
        <v>1</v>
      </c>
      <c r="C6" s="5" t="s">
        <v>2</v>
      </c>
      <c r="D6" s="5" t="s">
        <v>3</v>
      </c>
      <c r="E6" s="5" t="s">
        <v>4</v>
      </c>
      <c r="F6" s="5" t="s">
        <v>197</v>
      </c>
      <c r="G6" s="5" t="s">
        <v>366</v>
      </c>
      <c r="H6" s="5" t="s">
        <v>367</v>
      </c>
      <c r="I6" s="5" t="s">
        <v>200</v>
      </c>
      <c r="J6" s="5" t="s">
        <v>6</v>
      </c>
    </row>
    <row r="7" spans="1:10" ht="18.75" customHeight="1" x14ac:dyDescent="0.2">
      <c r="A7" s="219" t="s">
        <v>30</v>
      </c>
      <c r="B7" s="220"/>
      <c r="C7" s="221"/>
      <c r="D7" s="75"/>
      <c r="E7" s="7"/>
      <c r="F7" s="18"/>
      <c r="G7" s="18"/>
      <c r="H7" s="9"/>
      <c r="I7" s="9"/>
      <c r="J7" s="8"/>
    </row>
    <row r="8" spans="1:10" x14ac:dyDescent="0.2">
      <c r="A8" s="10">
        <v>1</v>
      </c>
      <c r="B8" s="222" t="s">
        <v>7</v>
      </c>
      <c r="C8" s="29" t="s">
        <v>8</v>
      </c>
      <c r="D8" s="76"/>
      <c r="E8" s="173"/>
      <c r="F8" s="173">
        <v>200</v>
      </c>
      <c r="G8" s="31">
        <v>500</v>
      </c>
      <c r="H8" s="31">
        <f>G8*F8</f>
        <v>100000</v>
      </c>
      <c r="I8" s="31">
        <f t="shared" ref="I8:I19" si="0">H8*1.18</f>
        <v>118000</v>
      </c>
      <c r="J8" s="14"/>
    </row>
    <row r="9" spans="1:10" x14ac:dyDescent="0.2">
      <c r="A9" s="10">
        <v>2</v>
      </c>
      <c r="B9" s="223"/>
      <c r="C9" s="29" t="s">
        <v>31</v>
      </c>
      <c r="D9" s="76"/>
      <c r="E9" s="173"/>
      <c r="F9" s="173">
        <v>1500</v>
      </c>
      <c r="G9" s="31">
        <v>6500</v>
      </c>
      <c r="H9" s="31">
        <f t="shared" ref="H9:H19" si="1">G9*F9</f>
        <v>9750000</v>
      </c>
      <c r="I9" s="31">
        <f t="shared" si="0"/>
        <v>11505000</v>
      </c>
      <c r="J9" s="14"/>
    </row>
    <row r="10" spans="1:10" x14ac:dyDescent="0.2">
      <c r="A10" s="10">
        <v>3</v>
      </c>
      <c r="B10" s="223"/>
      <c r="C10" s="29" t="s">
        <v>32</v>
      </c>
      <c r="D10" s="76"/>
      <c r="E10" s="173"/>
      <c r="F10" s="173">
        <v>200</v>
      </c>
      <c r="G10" s="31">
        <v>1900</v>
      </c>
      <c r="H10" s="31">
        <f t="shared" si="1"/>
        <v>380000</v>
      </c>
      <c r="I10" s="31">
        <f t="shared" si="0"/>
        <v>448400</v>
      </c>
      <c r="J10" s="29" t="s">
        <v>193</v>
      </c>
    </row>
    <row r="11" spans="1:10" x14ac:dyDescent="0.2">
      <c r="A11" s="10">
        <v>4</v>
      </c>
      <c r="B11" s="223"/>
      <c r="C11" s="29" t="s">
        <v>33</v>
      </c>
      <c r="D11" s="76"/>
      <c r="E11" s="173"/>
      <c r="F11" s="173">
        <v>200</v>
      </c>
      <c r="G11" s="31">
        <v>2850</v>
      </c>
      <c r="H11" s="31">
        <f t="shared" si="1"/>
        <v>570000</v>
      </c>
      <c r="I11" s="31">
        <f t="shared" si="0"/>
        <v>672600</v>
      </c>
      <c r="J11" s="29" t="s">
        <v>194</v>
      </c>
    </row>
    <row r="12" spans="1:10" x14ac:dyDescent="0.2">
      <c r="A12" s="10">
        <v>5</v>
      </c>
      <c r="B12" s="224"/>
      <c r="C12" s="29" t="s">
        <v>9</v>
      </c>
      <c r="D12" s="86" t="s">
        <v>201</v>
      </c>
      <c r="E12" s="87">
        <v>0.02</v>
      </c>
      <c r="F12" s="173">
        <v>1</v>
      </c>
      <c r="G12" s="31">
        <f>E12*(H9+H10+H11)</f>
        <v>214000</v>
      </c>
      <c r="H12" s="31">
        <f t="shared" si="1"/>
        <v>214000</v>
      </c>
      <c r="I12" s="31">
        <f t="shared" si="0"/>
        <v>252520</v>
      </c>
      <c r="J12" s="29" t="s">
        <v>195</v>
      </c>
    </row>
    <row r="13" spans="1:10" x14ac:dyDescent="0.2">
      <c r="A13" s="58">
        <v>6</v>
      </c>
      <c r="B13" s="225" t="s">
        <v>34</v>
      </c>
      <c r="C13" s="59" t="s">
        <v>10</v>
      </c>
      <c r="D13" s="81"/>
      <c r="E13" s="60"/>
      <c r="F13" s="60">
        <v>400</v>
      </c>
      <c r="G13" s="61">
        <v>700</v>
      </c>
      <c r="H13" s="61">
        <f t="shared" si="1"/>
        <v>280000</v>
      </c>
      <c r="I13" s="61">
        <f t="shared" si="0"/>
        <v>330400</v>
      </c>
      <c r="J13" s="59" t="s">
        <v>196</v>
      </c>
    </row>
    <row r="14" spans="1:10" x14ac:dyDescent="0.2">
      <c r="A14" s="58">
        <v>7</v>
      </c>
      <c r="B14" s="226"/>
      <c r="C14" s="59" t="s">
        <v>35</v>
      </c>
      <c r="D14" s="81"/>
      <c r="E14" s="60"/>
      <c r="F14" s="60">
        <v>1</v>
      </c>
      <c r="G14" s="61">
        <v>100</v>
      </c>
      <c r="H14" s="61">
        <f t="shared" si="1"/>
        <v>100</v>
      </c>
      <c r="I14" s="61">
        <f t="shared" si="0"/>
        <v>118</v>
      </c>
      <c r="J14" s="59" t="s">
        <v>36</v>
      </c>
    </row>
    <row r="15" spans="1:10" x14ac:dyDescent="0.2">
      <c r="A15" s="58">
        <v>8</v>
      </c>
      <c r="B15" s="226"/>
      <c r="C15" s="59" t="s">
        <v>11</v>
      </c>
      <c r="D15" s="81"/>
      <c r="E15" s="60"/>
      <c r="F15" s="60">
        <v>1</v>
      </c>
      <c r="G15" s="61">
        <v>500</v>
      </c>
      <c r="H15" s="61">
        <f t="shared" si="1"/>
        <v>500</v>
      </c>
      <c r="I15" s="61">
        <f t="shared" si="0"/>
        <v>590</v>
      </c>
      <c r="J15" s="59" t="s">
        <v>37</v>
      </c>
    </row>
    <row r="16" spans="1:10" x14ac:dyDescent="0.2">
      <c r="A16" s="10">
        <v>9</v>
      </c>
      <c r="B16" s="227" t="s">
        <v>38</v>
      </c>
      <c r="C16" s="29" t="s">
        <v>144</v>
      </c>
      <c r="D16" s="76"/>
      <c r="E16" s="173"/>
      <c r="F16" s="173">
        <v>1</v>
      </c>
      <c r="G16" s="31">
        <v>850</v>
      </c>
      <c r="H16" s="31">
        <f t="shared" si="1"/>
        <v>850</v>
      </c>
      <c r="I16" s="31">
        <f t="shared" si="0"/>
        <v>1003</v>
      </c>
      <c r="J16" s="29" t="s">
        <v>39</v>
      </c>
    </row>
    <row r="17" spans="1:10" x14ac:dyDescent="0.2">
      <c r="A17" s="10">
        <v>10</v>
      </c>
      <c r="B17" s="227"/>
      <c r="C17" s="29" t="s">
        <v>40</v>
      </c>
      <c r="D17" s="76"/>
      <c r="E17" s="173"/>
      <c r="F17" s="173">
        <v>1</v>
      </c>
      <c r="G17" s="31">
        <v>550</v>
      </c>
      <c r="H17" s="31">
        <f t="shared" si="1"/>
        <v>550</v>
      </c>
      <c r="I17" s="31">
        <f t="shared" si="0"/>
        <v>649</v>
      </c>
      <c r="J17" s="29" t="s">
        <v>43</v>
      </c>
    </row>
    <row r="18" spans="1:10" x14ac:dyDescent="0.2">
      <c r="A18" s="10">
        <v>11</v>
      </c>
      <c r="B18" s="227"/>
      <c r="C18" s="29" t="s">
        <v>202</v>
      </c>
      <c r="D18" s="76"/>
      <c r="E18" s="173"/>
      <c r="F18" s="173">
        <v>1</v>
      </c>
      <c r="G18" s="31">
        <v>300</v>
      </c>
      <c r="H18" s="31">
        <f t="shared" si="1"/>
        <v>300</v>
      </c>
      <c r="I18" s="31">
        <f t="shared" si="0"/>
        <v>354</v>
      </c>
      <c r="J18" s="29"/>
    </row>
    <row r="19" spans="1:10" x14ac:dyDescent="0.2">
      <c r="A19" s="10">
        <v>12</v>
      </c>
      <c r="B19" s="227"/>
      <c r="C19" s="29" t="s">
        <v>41</v>
      </c>
      <c r="D19" s="76"/>
      <c r="E19" s="173"/>
      <c r="F19" s="173">
        <v>1</v>
      </c>
      <c r="G19" s="31">
        <v>100</v>
      </c>
      <c r="H19" s="31">
        <f t="shared" si="1"/>
        <v>100</v>
      </c>
      <c r="I19" s="31">
        <f t="shared" si="0"/>
        <v>118</v>
      </c>
      <c r="J19" s="29"/>
    </row>
    <row r="20" spans="1:10" ht="30" customHeight="1" x14ac:dyDescent="0.2">
      <c r="A20" s="11">
        <v>13</v>
      </c>
      <c r="B20" s="11"/>
      <c r="C20" s="50" t="s">
        <v>185</v>
      </c>
      <c r="D20" s="77"/>
      <c r="E20" s="11"/>
      <c r="F20" s="11"/>
      <c r="G20" s="175"/>
      <c r="H20" s="55">
        <f>SUM(H8:H19)</f>
        <v>11296400</v>
      </c>
      <c r="I20" s="55">
        <f>SUM(I8:I19)</f>
        <v>13329752</v>
      </c>
      <c r="J20" s="55"/>
    </row>
    <row r="21" spans="1:10" ht="93.75" x14ac:dyDescent="0.2">
      <c r="A21" s="40">
        <v>14</v>
      </c>
      <c r="B21" s="213" t="s">
        <v>13</v>
      </c>
      <c r="C21" s="41" t="s">
        <v>14</v>
      </c>
      <c r="D21" s="65" t="s">
        <v>15</v>
      </c>
      <c r="E21" s="64">
        <v>0.1</v>
      </c>
      <c r="F21" s="43"/>
      <c r="G21" s="44"/>
      <c r="H21" s="45">
        <f>H20*0.1</f>
        <v>1129640</v>
      </c>
      <c r="I21" s="45">
        <f>H21*1.18</f>
        <v>1332975.2</v>
      </c>
      <c r="J21" s="41" t="s">
        <v>190</v>
      </c>
    </row>
    <row r="22" spans="1:10" x14ac:dyDescent="0.2">
      <c r="A22" s="40">
        <v>15</v>
      </c>
      <c r="B22" s="214"/>
      <c r="C22" s="41" t="s">
        <v>16</v>
      </c>
      <c r="D22" s="65" t="s">
        <v>17</v>
      </c>
      <c r="E22" s="64">
        <v>0.04</v>
      </c>
      <c r="F22" s="43"/>
      <c r="G22" s="44"/>
      <c r="H22" s="45">
        <f>H20*0.04</f>
        <v>451856</v>
      </c>
      <c r="I22" s="45">
        <f t="shared" ref="I22:I26" si="2">H22*1.18</f>
        <v>533190.07999999996</v>
      </c>
      <c r="J22" s="45"/>
    </row>
    <row r="23" spans="1:10" ht="37.5" x14ac:dyDescent="0.2">
      <c r="A23" s="40">
        <v>16</v>
      </c>
      <c r="B23" s="214"/>
      <c r="C23" s="41" t="s">
        <v>42</v>
      </c>
      <c r="D23" s="78"/>
      <c r="E23" s="64"/>
      <c r="F23" s="43"/>
      <c r="G23" s="44"/>
      <c r="H23" s="45">
        <v>30</v>
      </c>
      <c r="I23" s="45">
        <f t="shared" si="2"/>
        <v>35.4</v>
      </c>
      <c r="J23" s="41" t="s">
        <v>182</v>
      </c>
    </row>
    <row r="24" spans="1:10" x14ac:dyDescent="0.2">
      <c r="A24" s="40">
        <v>17</v>
      </c>
      <c r="B24" s="214"/>
      <c r="C24" s="41" t="s">
        <v>368</v>
      </c>
      <c r="D24" s="78"/>
      <c r="E24" s="65"/>
      <c r="F24" s="43">
        <v>200</v>
      </c>
      <c r="G24" s="44"/>
      <c r="H24" s="45">
        <f>100*F24</f>
        <v>20000</v>
      </c>
      <c r="I24" s="45">
        <f t="shared" si="2"/>
        <v>23600</v>
      </c>
      <c r="J24" s="41" t="s">
        <v>192</v>
      </c>
    </row>
    <row r="25" spans="1:10" x14ac:dyDescent="0.2">
      <c r="A25" s="40">
        <v>18</v>
      </c>
      <c r="B25" s="214"/>
      <c r="C25" s="41" t="s">
        <v>183</v>
      </c>
      <c r="D25" s="78"/>
      <c r="E25" s="65"/>
      <c r="F25" s="43"/>
      <c r="G25" s="44"/>
      <c r="H25" s="45">
        <v>70</v>
      </c>
      <c r="I25" s="45">
        <f t="shared" si="2"/>
        <v>82.6</v>
      </c>
      <c r="J25" s="41"/>
    </row>
    <row r="26" spans="1:10" x14ac:dyDescent="0.2">
      <c r="A26" s="40">
        <v>19</v>
      </c>
      <c r="B26" s="214"/>
      <c r="C26" s="41" t="s">
        <v>184</v>
      </c>
      <c r="D26" s="78"/>
      <c r="E26" s="65"/>
      <c r="F26" s="43"/>
      <c r="G26" s="44"/>
      <c r="H26" s="45">
        <v>56</v>
      </c>
      <c r="I26" s="45">
        <f t="shared" si="2"/>
        <v>66.08</v>
      </c>
      <c r="J26" s="41" t="s">
        <v>203</v>
      </c>
    </row>
    <row r="27" spans="1:10" ht="56.25" x14ac:dyDescent="0.2">
      <c r="A27" s="40">
        <v>20</v>
      </c>
      <c r="B27" s="215"/>
      <c r="C27" s="41" t="s">
        <v>18</v>
      </c>
      <c r="D27" s="78"/>
      <c r="E27" s="64">
        <v>0.04</v>
      </c>
      <c r="F27" s="45"/>
      <c r="G27" s="44"/>
      <c r="H27" s="45">
        <f>E27*(H20+H21+H22+H23+H25+H26)</f>
        <v>515122.08</v>
      </c>
      <c r="I27" s="45">
        <f>H27</f>
        <v>515122.08</v>
      </c>
      <c r="J27" s="41" t="s">
        <v>369</v>
      </c>
    </row>
    <row r="28" spans="1:10" ht="30" customHeight="1" x14ac:dyDescent="0.2">
      <c r="A28" s="11">
        <v>21</v>
      </c>
      <c r="B28" s="11"/>
      <c r="C28" s="50" t="s">
        <v>189</v>
      </c>
      <c r="D28" s="79"/>
      <c r="E28" s="176"/>
      <c r="F28" s="11"/>
      <c r="G28" s="13"/>
      <c r="H28" s="55">
        <f>SUM(H21:H27)</f>
        <v>2116774.08</v>
      </c>
      <c r="I28" s="55">
        <f>SUM(I21:I27)</f>
        <v>2405071.44</v>
      </c>
      <c r="J28" s="55"/>
    </row>
    <row r="29" spans="1:10" ht="30" customHeight="1" x14ac:dyDescent="0.2">
      <c r="A29" s="51">
        <v>22</v>
      </c>
      <c r="B29" s="51"/>
      <c r="C29" s="52" t="s">
        <v>188</v>
      </c>
      <c r="D29" s="80"/>
      <c r="E29" s="67"/>
      <c r="F29" s="51"/>
      <c r="G29" s="54"/>
      <c r="H29" s="56">
        <f>H20+H28</f>
        <v>13413174.08</v>
      </c>
      <c r="I29" s="56">
        <f>I20+I28</f>
        <v>15734823.439999999</v>
      </c>
      <c r="J29" s="56"/>
    </row>
    <row r="30" spans="1:10" ht="104.25" customHeight="1" x14ac:dyDescent="0.2">
      <c r="A30" s="40">
        <v>23</v>
      </c>
      <c r="B30" s="57"/>
      <c r="C30" s="41" t="s">
        <v>370</v>
      </c>
      <c r="D30" s="65" t="s">
        <v>187</v>
      </c>
      <c r="E30" s="64">
        <v>0.15</v>
      </c>
      <c r="F30" s="43"/>
      <c r="G30" s="44"/>
      <c r="H30" s="45">
        <f>H29*E30</f>
        <v>2011976.112</v>
      </c>
      <c r="I30" s="45">
        <f>I29*E30</f>
        <v>2360223.5159999998</v>
      </c>
      <c r="J30" s="48" t="s">
        <v>199</v>
      </c>
    </row>
    <row r="31" spans="1:10" ht="30" customHeight="1" x14ac:dyDescent="0.2">
      <c r="A31" s="69">
        <v>24</v>
      </c>
      <c r="B31" s="69"/>
      <c r="C31" s="177" t="s">
        <v>186</v>
      </c>
      <c r="D31" s="69"/>
      <c r="E31" s="71">
        <v>1</v>
      </c>
      <c r="F31" s="72"/>
      <c r="G31" s="72"/>
      <c r="H31" s="73">
        <f>H29+H30</f>
        <v>15425150.192</v>
      </c>
      <c r="I31" s="73">
        <f>I29+I30</f>
        <v>18095046.956</v>
      </c>
      <c r="J31" s="74"/>
    </row>
    <row r="32" spans="1:10" x14ac:dyDescent="0.2">
      <c r="A32" s="1"/>
      <c r="G32" s="38"/>
      <c r="H32" s="17"/>
      <c r="I32" s="17"/>
      <c r="J32" s="17"/>
    </row>
    <row r="33" spans="1:10" x14ac:dyDescent="0.2">
      <c r="A33" s="1"/>
      <c r="C33" s="4" t="s">
        <v>20</v>
      </c>
      <c r="G33" s="38"/>
      <c r="H33" s="38"/>
      <c r="I33" s="17"/>
      <c r="J33" s="17"/>
    </row>
    <row r="34" spans="1:10" x14ac:dyDescent="0.2">
      <c r="A34" s="1"/>
      <c r="C34" s="38" t="s">
        <v>21</v>
      </c>
      <c r="G34" s="38"/>
      <c r="J34" s="15"/>
    </row>
    <row r="35" spans="1:10" x14ac:dyDescent="0.2">
      <c r="A35" s="1"/>
      <c r="C35" s="38" t="s">
        <v>22</v>
      </c>
      <c r="G35" s="38"/>
      <c r="J35" s="15"/>
    </row>
    <row r="36" spans="1:10" x14ac:dyDescent="0.2">
      <c r="A36" s="1"/>
      <c r="C36" s="38" t="s">
        <v>44</v>
      </c>
      <c r="G36" s="38"/>
      <c r="J36" s="17"/>
    </row>
    <row r="37" spans="1:10" ht="18.75" customHeight="1" x14ac:dyDescent="0.2">
      <c r="A37" s="1"/>
      <c r="C37" s="216" t="s">
        <v>374</v>
      </c>
      <c r="D37" s="216"/>
      <c r="E37" s="216"/>
      <c r="F37" s="216"/>
      <c r="G37" s="216"/>
      <c r="H37" s="216"/>
      <c r="I37" s="216"/>
      <c r="J37" s="15"/>
    </row>
  </sheetData>
  <mergeCells count="8">
    <mergeCell ref="B21:B27"/>
    <mergeCell ref="C37:I37"/>
    <mergeCell ref="A2:J2"/>
    <mergeCell ref="A4:J4"/>
    <mergeCell ref="A7:C7"/>
    <mergeCell ref="B8:B12"/>
    <mergeCell ref="B13:B15"/>
    <mergeCell ref="B16:B19"/>
  </mergeCells>
  <printOptions horizontalCentered="1"/>
  <pageMargins left="0.31496062992125984" right="0.31496062992125984" top="0.35433070866141736" bottom="0.35433070866141736" header="0" footer="0"/>
  <pageSetup paperSize="9" scale="59"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J41"/>
  <sheetViews>
    <sheetView rightToLeft="1" zoomScale="80" zoomScaleNormal="80" workbookViewId="0">
      <pane ySplit="6" topLeftCell="A22" activePane="bottomLeft" state="frozen"/>
      <selection activeCell="C32" sqref="C32"/>
      <selection pane="bottomLeft" activeCell="C37" sqref="C37:G37"/>
    </sheetView>
  </sheetViews>
  <sheetFormatPr defaultColWidth="8.75" defaultRowHeight="18.75" x14ac:dyDescent="0.2"/>
  <cols>
    <col min="1" max="1" width="5.5" style="39" customWidth="1"/>
    <col min="2" max="2" width="17.375" style="39" customWidth="1"/>
    <col min="3" max="3" width="73.25" style="62" customWidth="1"/>
    <col min="4" max="4" width="13.625" style="2" customWidth="1"/>
    <col min="5" max="5" width="15.5" style="2" customWidth="1"/>
    <col min="6" max="6" width="9.75" style="2" customWidth="1"/>
    <col min="7" max="7" width="11" style="2" customWidth="1"/>
    <col min="8" max="8" width="14.875" style="15" customWidth="1"/>
    <col min="9" max="9" width="16.125" style="15" customWidth="1"/>
    <col min="10" max="10" width="64.625" style="2" customWidth="1"/>
    <col min="11" max="16384" width="8.75" style="38"/>
  </cols>
  <sheetData>
    <row r="1" spans="1:10" x14ac:dyDescent="0.2">
      <c r="H1" s="2"/>
      <c r="I1" s="2"/>
      <c r="J1" s="3">
        <v>45748</v>
      </c>
    </row>
    <row r="2" spans="1:10" s="4" customFormat="1" ht="19.5" x14ac:dyDescent="0.2">
      <c r="A2" s="217" t="s">
        <v>29</v>
      </c>
      <c r="B2" s="217"/>
      <c r="C2" s="217"/>
      <c r="D2" s="217"/>
      <c r="E2" s="217"/>
      <c r="F2" s="217"/>
      <c r="G2" s="217"/>
      <c r="H2" s="217"/>
      <c r="I2" s="217"/>
      <c r="J2" s="217"/>
    </row>
    <row r="3" spans="1:10" s="4" customFormat="1" ht="19.5" x14ac:dyDescent="0.2">
      <c r="A3" s="172"/>
      <c r="B3" s="172"/>
      <c r="C3" s="172"/>
      <c r="D3" s="172"/>
      <c r="E3" s="172"/>
      <c r="F3" s="172"/>
      <c r="G3" s="172"/>
      <c r="H3" s="172"/>
      <c r="I3" s="172"/>
      <c r="J3" s="172"/>
    </row>
    <row r="4" spans="1:10" s="4" customFormat="1" ht="19.5" x14ac:dyDescent="0.2">
      <c r="A4" s="218" t="s">
        <v>204</v>
      </c>
      <c r="B4" s="218"/>
      <c r="C4" s="218"/>
      <c r="D4" s="218"/>
      <c r="E4" s="218"/>
      <c r="F4" s="218"/>
      <c r="G4" s="218"/>
      <c r="H4" s="218"/>
      <c r="I4" s="218"/>
      <c r="J4" s="218"/>
    </row>
    <row r="6" spans="1:10" s="6" customFormat="1" ht="51" customHeight="1" x14ac:dyDescent="0.2">
      <c r="A6" s="5" t="s">
        <v>0</v>
      </c>
      <c r="B6" s="5" t="s">
        <v>1</v>
      </c>
      <c r="C6" s="5" t="s">
        <v>2</v>
      </c>
      <c r="D6" s="5" t="s">
        <v>3</v>
      </c>
      <c r="E6" s="5" t="s">
        <v>4</v>
      </c>
      <c r="F6" s="5" t="s">
        <v>197</v>
      </c>
      <c r="G6" s="5" t="s">
        <v>5</v>
      </c>
      <c r="H6" s="5" t="s">
        <v>367</v>
      </c>
      <c r="I6" s="5" t="s">
        <v>200</v>
      </c>
      <c r="J6" s="5" t="s">
        <v>6</v>
      </c>
    </row>
    <row r="7" spans="1:10" ht="18.75" customHeight="1" x14ac:dyDescent="0.2">
      <c r="A7" s="219" t="s">
        <v>30</v>
      </c>
      <c r="B7" s="220"/>
      <c r="C7" s="221"/>
      <c r="D7" s="7"/>
      <c r="E7" s="7"/>
      <c r="F7" s="83"/>
      <c r="G7" s="83"/>
      <c r="H7" s="9"/>
      <c r="I7" s="9"/>
      <c r="J7" s="8"/>
    </row>
    <row r="8" spans="1:10" x14ac:dyDescent="0.2">
      <c r="A8" s="10">
        <v>1</v>
      </c>
      <c r="B8" s="222" t="s">
        <v>7</v>
      </c>
      <c r="C8" s="28" t="s">
        <v>8</v>
      </c>
      <c r="D8" s="173"/>
      <c r="E8" s="173"/>
      <c r="F8" s="173"/>
      <c r="G8" s="173"/>
      <c r="H8" s="31">
        <f>G8*F8</f>
        <v>0</v>
      </c>
      <c r="I8" s="31">
        <f>H8*1.18</f>
        <v>0</v>
      </c>
      <c r="J8" s="14"/>
    </row>
    <row r="9" spans="1:10" x14ac:dyDescent="0.2">
      <c r="A9" s="10">
        <v>2</v>
      </c>
      <c r="B9" s="223"/>
      <c r="C9" s="28" t="s">
        <v>31</v>
      </c>
      <c r="D9" s="173"/>
      <c r="E9" s="173"/>
      <c r="F9" s="173"/>
      <c r="G9" s="173"/>
      <c r="H9" s="31">
        <f t="shared" ref="H9:H19" si="0">G9*F9</f>
        <v>0</v>
      </c>
      <c r="I9" s="31">
        <f>H9*1.18</f>
        <v>0</v>
      </c>
      <c r="J9" s="14"/>
    </row>
    <row r="10" spans="1:10" x14ac:dyDescent="0.2">
      <c r="A10" s="10">
        <v>3</v>
      </c>
      <c r="B10" s="223"/>
      <c r="C10" s="28" t="s">
        <v>32</v>
      </c>
      <c r="D10" s="173"/>
      <c r="E10" s="173"/>
      <c r="F10" s="173"/>
      <c r="G10" s="173"/>
      <c r="H10" s="31">
        <f t="shared" si="0"/>
        <v>0</v>
      </c>
      <c r="I10" s="31">
        <f t="shared" ref="I10:I19" si="1">H10*1.18</f>
        <v>0</v>
      </c>
      <c r="J10" s="29" t="s">
        <v>193</v>
      </c>
    </row>
    <row r="11" spans="1:10" x14ac:dyDescent="0.2">
      <c r="A11" s="10">
        <v>4</v>
      </c>
      <c r="B11" s="223"/>
      <c r="C11" s="28" t="s">
        <v>33</v>
      </c>
      <c r="D11" s="173"/>
      <c r="E11" s="173"/>
      <c r="F11" s="173"/>
      <c r="G11" s="173"/>
      <c r="H11" s="31">
        <f t="shared" si="0"/>
        <v>0</v>
      </c>
      <c r="I11" s="31">
        <f t="shared" si="1"/>
        <v>0</v>
      </c>
      <c r="J11" s="29" t="s">
        <v>194</v>
      </c>
    </row>
    <row r="12" spans="1:10" x14ac:dyDescent="0.2">
      <c r="A12" s="10">
        <v>5</v>
      </c>
      <c r="B12" s="224"/>
      <c r="C12" s="28" t="s">
        <v>9</v>
      </c>
      <c r="D12" s="84" t="s">
        <v>201</v>
      </c>
      <c r="E12" s="85">
        <v>0.02</v>
      </c>
      <c r="F12" s="173"/>
      <c r="G12" s="173">
        <f>E12*(H9+H10+H11)</f>
        <v>0</v>
      </c>
      <c r="H12" s="31">
        <f t="shared" si="0"/>
        <v>0</v>
      </c>
      <c r="I12" s="31">
        <f t="shared" si="1"/>
        <v>0</v>
      </c>
      <c r="J12" s="29" t="s">
        <v>195</v>
      </c>
    </row>
    <row r="13" spans="1:10" x14ac:dyDescent="0.2">
      <c r="A13" s="58">
        <v>6</v>
      </c>
      <c r="B13" s="225" t="s">
        <v>34</v>
      </c>
      <c r="C13" s="178" t="s">
        <v>10</v>
      </c>
      <c r="D13" s="60"/>
      <c r="E13" s="60"/>
      <c r="F13" s="60"/>
      <c r="G13" s="60"/>
      <c r="H13" s="31">
        <f t="shared" si="0"/>
        <v>0</v>
      </c>
      <c r="I13" s="31">
        <f t="shared" si="1"/>
        <v>0</v>
      </c>
      <c r="J13" s="59" t="s">
        <v>196</v>
      </c>
    </row>
    <row r="14" spans="1:10" x14ac:dyDescent="0.2">
      <c r="A14" s="58">
        <v>7</v>
      </c>
      <c r="B14" s="226"/>
      <c r="C14" s="178" t="s">
        <v>35</v>
      </c>
      <c r="D14" s="60"/>
      <c r="E14" s="60"/>
      <c r="F14" s="60"/>
      <c r="G14" s="60"/>
      <c r="H14" s="31">
        <f t="shared" si="0"/>
        <v>0</v>
      </c>
      <c r="I14" s="31">
        <f t="shared" si="1"/>
        <v>0</v>
      </c>
      <c r="J14" s="59" t="s">
        <v>36</v>
      </c>
    </row>
    <row r="15" spans="1:10" x14ac:dyDescent="0.2">
      <c r="A15" s="58">
        <v>8</v>
      </c>
      <c r="B15" s="226"/>
      <c r="C15" s="178" t="s">
        <v>11</v>
      </c>
      <c r="D15" s="60"/>
      <c r="E15" s="60"/>
      <c r="F15" s="60"/>
      <c r="G15" s="60"/>
      <c r="H15" s="31">
        <f t="shared" si="0"/>
        <v>0</v>
      </c>
      <c r="I15" s="31">
        <f t="shared" si="1"/>
        <v>0</v>
      </c>
      <c r="J15" s="59" t="s">
        <v>37</v>
      </c>
    </row>
    <row r="16" spans="1:10" x14ac:dyDescent="0.2">
      <c r="A16" s="10">
        <v>9</v>
      </c>
      <c r="B16" s="227" t="s">
        <v>38</v>
      </c>
      <c r="C16" s="28" t="s">
        <v>144</v>
      </c>
      <c r="D16" s="173"/>
      <c r="E16" s="173"/>
      <c r="F16" s="173"/>
      <c r="G16" s="173"/>
      <c r="H16" s="31">
        <f t="shared" si="0"/>
        <v>0</v>
      </c>
      <c r="I16" s="31">
        <f t="shared" si="1"/>
        <v>0</v>
      </c>
      <c r="J16" s="29" t="s">
        <v>39</v>
      </c>
    </row>
    <row r="17" spans="1:10" x14ac:dyDescent="0.2">
      <c r="A17" s="10">
        <v>10</v>
      </c>
      <c r="B17" s="227"/>
      <c r="C17" s="28" t="s">
        <v>40</v>
      </c>
      <c r="D17" s="173"/>
      <c r="E17" s="173"/>
      <c r="F17" s="173"/>
      <c r="G17" s="173"/>
      <c r="H17" s="31">
        <f t="shared" si="0"/>
        <v>0</v>
      </c>
      <c r="I17" s="31">
        <f t="shared" si="1"/>
        <v>0</v>
      </c>
      <c r="J17" s="29" t="s">
        <v>43</v>
      </c>
    </row>
    <row r="18" spans="1:10" x14ac:dyDescent="0.2">
      <c r="A18" s="10">
        <v>11</v>
      </c>
      <c r="B18" s="227"/>
      <c r="C18" s="29" t="s">
        <v>202</v>
      </c>
      <c r="D18" s="173"/>
      <c r="E18" s="173"/>
      <c r="F18" s="173"/>
      <c r="G18" s="173"/>
      <c r="H18" s="31">
        <f t="shared" si="0"/>
        <v>0</v>
      </c>
      <c r="I18" s="31">
        <f t="shared" si="1"/>
        <v>0</v>
      </c>
      <c r="J18" s="29"/>
    </row>
    <row r="19" spans="1:10" x14ac:dyDescent="0.2">
      <c r="A19" s="10">
        <v>12</v>
      </c>
      <c r="B19" s="227"/>
      <c r="C19" s="28" t="s">
        <v>41</v>
      </c>
      <c r="D19" s="173"/>
      <c r="E19" s="173"/>
      <c r="F19" s="173"/>
      <c r="G19" s="173"/>
      <c r="H19" s="31">
        <f t="shared" si="0"/>
        <v>0</v>
      </c>
      <c r="I19" s="31">
        <f t="shared" si="1"/>
        <v>0</v>
      </c>
      <c r="J19" s="29"/>
    </row>
    <row r="20" spans="1:10" ht="30" customHeight="1" x14ac:dyDescent="0.2">
      <c r="A20" s="11">
        <v>13</v>
      </c>
      <c r="B20" s="11"/>
      <c r="C20" s="50" t="s">
        <v>185</v>
      </c>
      <c r="D20" s="11"/>
      <c r="E20" s="11"/>
      <c r="F20" s="11"/>
      <c r="G20" s="11"/>
      <c r="H20" s="55">
        <f>SUM(H8:H19)</f>
        <v>0</v>
      </c>
      <c r="I20" s="55">
        <f>SUM(I8:I19)</f>
        <v>0</v>
      </c>
      <c r="J20" s="55"/>
    </row>
    <row r="21" spans="1:10" ht="93.75" x14ac:dyDescent="0.2">
      <c r="A21" s="40">
        <v>14</v>
      </c>
      <c r="B21" s="213" t="s">
        <v>13</v>
      </c>
      <c r="C21" s="41" t="s">
        <v>14</v>
      </c>
      <c r="D21" s="65" t="s">
        <v>15</v>
      </c>
      <c r="E21" s="64">
        <v>0.1</v>
      </c>
      <c r="F21" s="43"/>
      <c r="G21" s="43"/>
      <c r="H21" s="45">
        <f>H20*0.1</f>
        <v>0</v>
      </c>
      <c r="I21" s="45">
        <f>H21*1.18</f>
        <v>0</v>
      </c>
      <c r="J21" s="41" t="s">
        <v>190</v>
      </c>
    </row>
    <row r="22" spans="1:10" x14ac:dyDescent="0.2">
      <c r="A22" s="40">
        <v>15</v>
      </c>
      <c r="B22" s="214"/>
      <c r="C22" s="41" t="s">
        <v>16</v>
      </c>
      <c r="D22" s="65" t="s">
        <v>17</v>
      </c>
      <c r="E22" s="64">
        <v>0.04</v>
      </c>
      <c r="F22" s="43"/>
      <c r="G22" s="43"/>
      <c r="H22" s="45">
        <f>H20*0.04</f>
        <v>0</v>
      </c>
      <c r="I22" s="45">
        <f>H22*1.18</f>
        <v>0</v>
      </c>
      <c r="J22" s="45"/>
    </row>
    <row r="23" spans="1:10" ht="37.5" x14ac:dyDescent="0.2">
      <c r="A23" s="40">
        <v>16</v>
      </c>
      <c r="B23" s="214"/>
      <c r="C23" s="41" t="s">
        <v>42</v>
      </c>
      <c r="D23" s="65"/>
      <c r="E23" s="64"/>
      <c r="F23" s="43"/>
      <c r="G23" s="43"/>
      <c r="H23" s="45"/>
      <c r="I23" s="45"/>
      <c r="J23" s="41" t="s">
        <v>182</v>
      </c>
    </row>
    <row r="24" spans="1:10" x14ac:dyDescent="0.2">
      <c r="A24" s="40">
        <v>17</v>
      </c>
      <c r="B24" s="214"/>
      <c r="C24" s="41" t="s">
        <v>368</v>
      </c>
      <c r="D24" s="65"/>
      <c r="E24" s="65"/>
      <c r="F24" s="43"/>
      <c r="G24" s="43"/>
      <c r="H24" s="45"/>
      <c r="I24" s="45"/>
      <c r="J24" s="41" t="s">
        <v>192</v>
      </c>
    </row>
    <row r="25" spans="1:10" x14ac:dyDescent="0.2">
      <c r="A25" s="40">
        <v>18</v>
      </c>
      <c r="B25" s="214"/>
      <c r="C25" s="41" t="s">
        <v>183</v>
      </c>
      <c r="D25" s="65"/>
      <c r="E25" s="65"/>
      <c r="F25" s="43"/>
      <c r="G25" s="43"/>
      <c r="H25" s="45"/>
      <c r="I25" s="45"/>
      <c r="J25" s="41"/>
    </row>
    <row r="26" spans="1:10" x14ac:dyDescent="0.2">
      <c r="A26" s="40">
        <v>19</v>
      </c>
      <c r="B26" s="214"/>
      <c r="C26" s="41" t="s">
        <v>184</v>
      </c>
      <c r="D26" s="65"/>
      <c r="E26" s="65"/>
      <c r="F26" s="43"/>
      <c r="G26" s="43"/>
      <c r="H26" s="45"/>
      <c r="I26" s="45"/>
      <c r="J26" s="41" t="s">
        <v>203</v>
      </c>
    </row>
    <row r="27" spans="1:10" ht="37.5" x14ac:dyDescent="0.2">
      <c r="A27" s="40">
        <v>20</v>
      </c>
      <c r="B27" s="171"/>
      <c r="C27" s="41" t="s">
        <v>18</v>
      </c>
      <c r="D27" s="65"/>
      <c r="E27" s="64">
        <v>0.04</v>
      </c>
      <c r="F27" s="43"/>
      <c r="G27" s="43"/>
      <c r="H27" s="45">
        <f>E27*(H20+H21+H22+H23+H25+H26)</f>
        <v>0</v>
      </c>
      <c r="I27" s="45">
        <f>H27</f>
        <v>0</v>
      </c>
      <c r="J27" s="41" t="s">
        <v>191</v>
      </c>
    </row>
    <row r="28" spans="1:10" ht="30" customHeight="1" x14ac:dyDescent="0.2">
      <c r="A28" s="11">
        <v>21</v>
      </c>
      <c r="B28" s="11"/>
      <c r="C28" s="50" t="s">
        <v>189</v>
      </c>
      <c r="D28" s="66"/>
      <c r="E28" s="66"/>
      <c r="F28" s="11"/>
      <c r="G28" s="11"/>
      <c r="H28" s="55">
        <f>SUM(H21:H27)</f>
        <v>0</v>
      </c>
      <c r="I28" s="55">
        <f>SUM(I21:I27)</f>
        <v>0</v>
      </c>
      <c r="J28" s="55"/>
    </row>
    <row r="29" spans="1:10" ht="30" customHeight="1" x14ac:dyDescent="0.2">
      <c r="A29" s="51">
        <v>22</v>
      </c>
      <c r="B29" s="51"/>
      <c r="C29" s="52" t="s">
        <v>188</v>
      </c>
      <c r="D29" s="67"/>
      <c r="E29" s="67"/>
      <c r="F29" s="51"/>
      <c r="G29" s="51"/>
      <c r="H29" s="56">
        <f>H20+H28</f>
        <v>0</v>
      </c>
      <c r="I29" s="56">
        <f>I20+I28</f>
        <v>0</v>
      </c>
      <c r="J29" s="56"/>
    </row>
    <row r="30" spans="1:10" ht="104.25" customHeight="1" x14ac:dyDescent="0.2">
      <c r="A30" s="40">
        <v>23</v>
      </c>
      <c r="B30" s="57"/>
      <c r="C30" s="41" t="s">
        <v>370</v>
      </c>
      <c r="D30" s="65" t="s">
        <v>187</v>
      </c>
      <c r="E30" s="64">
        <v>0.15</v>
      </c>
      <c r="F30" s="43"/>
      <c r="G30" s="43"/>
      <c r="H30" s="45">
        <f>H29*E30</f>
        <v>0</v>
      </c>
      <c r="I30" s="45">
        <f>I29*E30</f>
        <v>0</v>
      </c>
      <c r="J30" s="48" t="s">
        <v>199</v>
      </c>
    </row>
    <row r="31" spans="1:10" ht="30" customHeight="1" x14ac:dyDescent="0.2">
      <c r="A31" s="69">
        <v>24</v>
      </c>
      <c r="B31" s="69"/>
      <c r="C31" s="177" t="s">
        <v>186</v>
      </c>
      <c r="D31" s="69"/>
      <c r="E31" s="71">
        <v>1</v>
      </c>
      <c r="F31" s="82"/>
      <c r="G31" s="82"/>
      <c r="H31" s="73">
        <f>H29+H30</f>
        <v>0</v>
      </c>
      <c r="I31" s="73">
        <f>I29+I30</f>
        <v>0</v>
      </c>
      <c r="J31" s="74"/>
    </row>
    <row r="32" spans="1:10" x14ac:dyDescent="0.2">
      <c r="A32" s="1"/>
      <c r="H32" s="17"/>
      <c r="I32" s="17"/>
      <c r="J32" s="17"/>
    </row>
    <row r="33" spans="1:10" x14ac:dyDescent="0.2">
      <c r="A33" s="1"/>
      <c r="C33" s="63" t="s">
        <v>20</v>
      </c>
      <c r="J33" s="15"/>
    </row>
    <row r="34" spans="1:10" x14ac:dyDescent="0.2">
      <c r="A34" s="1"/>
      <c r="C34" s="62" t="s">
        <v>21</v>
      </c>
      <c r="J34" s="15"/>
    </row>
    <row r="35" spans="1:10" x14ac:dyDescent="0.2">
      <c r="A35" s="1"/>
      <c r="C35" s="62" t="s">
        <v>22</v>
      </c>
      <c r="J35" s="15"/>
    </row>
    <row r="36" spans="1:10" x14ac:dyDescent="0.2">
      <c r="A36" s="1"/>
      <c r="C36" s="62" t="s">
        <v>44</v>
      </c>
      <c r="J36" s="15"/>
    </row>
    <row r="37" spans="1:10" x14ac:dyDescent="0.2">
      <c r="A37" s="1"/>
      <c r="C37" s="228" t="s">
        <v>374</v>
      </c>
      <c r="D37" s="228"/>
      <c r="E37" s="228"/>
      <c r="F37" s="228"/>
      <c r="G37" s="228"/>
      <c r="J37" s="15"/>
    </row>
    <row r="41" spans="1:10" x14ac:dyDescent="0.2">
      <c r="C41" s="62" t="s">
        <v>198</v>
      </c>
    </row>
  </sheetData>
  <mergeCells count="8">
    <mergeCell ref="B21:B26"/>
    <mergeCell ref="C37:G37"/>
    <mergeCell ref="A2:J2"/>
    <mergeCell ref="A4:J4"/>
    <mergeCell ref="A7:C7"/>
    <mergeCell ref="B8:B12"/>
    <mergeCell ref="B13:B15"/>
    <mergeCell ref="B16:B19"/>
  </mergeCells>
  <printOptions horizontalCentered="1"/>
  <pageMargins left="0.31496062992125984" right="0.31496062992125984" top="0.35433070866141736" bottom="0.35433070866141736" header="0" footer="0"/>
  <pageSetup paperSize="9" scale="5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2" tint="-0.499984740745262"/>
    <pageSetUpPr fitToPage="1"/>
  </sheetPr>
  <dimension ref="A1:K40"/>
  <sheetViews>
    <sheetView rightToLeft="1" zoomScale="90" zoomScaleNormal="90" workbookViewId="0">
      <pane ySplit="6" topLeftCell="A31" activePane="bottomLeft" state="frozen"/>
      <selection activeCell="C32" sqref="C32"/>
      <selection pane="bottomLeft" activeCell="K1" sqref="K1"/>
    </sheetView>
  </sheetViews>
  <sheetFormatPr defaultColWidth="8.75" defaultRowHeight="18.75" x14ac:dyDescent="0.2"/>
  <cols>
    <col min="1" max="1" width="5.5" style="1" customWidth="1"/>
    <col min="2" max="2" width="17.625" style="39" customWidth="1"/>
    <col min="3" max="3" width="49.75" style="38" customWidth="1"/>
    <col min="4" max="4" width="13.625" style="38" customWidth="1"/>
    <col min="5" max="5" width="12.375" style="2" customWidth="1"/>
    <col min="6" max="6" width="6.625" style="38" customWidth="1"/>
    <col min="7" max="7" width="7.75" style="38" bestFit="1" customWidth="1"/>
    <col min="8" max="8" width="14.125" style="15" customWidth="1"/>
    <col min="9" max="9" width="16.875" style="15" customWidth="1"/>
    <col min="10" max="10" width="22" style="15" customWidth="1"/>
    <col min="11" max="11" width="66.625" style="2" customWidth="1"/>
    <col min="12" max="12" width="17" style="38" customWidth="1"/>
    <col min="13" max="16384" width="8.75" style="38"/>
  </cols>
  <sheetData>
    <row r="1" spans="1:11" x14ac:dyDescent="0.2">
      <c r="H1" s="2"/>
      <c r="I1" s="2"/>
      <c r="J1" s="2"/>
      <c r="K1" s="3">
        <v>45748</v>
      </c>
    </row>
    <row r="2" spans="1:11" s="4" customFormat="1" ht="19.5" x14ac:dyDescent="0.2">
      <c r="A2" s="217" t="s">
        <v>206</v>
      </c>
      <c r="B2" s="217"/>
      <c r="C2" s="217"/>
      <c r="D2" s="217"/>
      <c r="E2" s="217"/>
      <c r="F2" s="217"/>
      <c r="G2" s="217"/>
      <c r="H2" s="217"/>
      <c r="I2" s="217"/>
      <c r="J2" s="217"/>
      <c r="K2" s="217"/>
    </row>
    <row r="3" spans="1:11" s="4" customFormat="1" ht="19.5" x14ac:dyDescent="0.2">
      <c r="A3" s="172"/>
      <c r="B3" s="172"/>
      <c r="C3" s="172"/>
      <c r="D3" s="172"/>
      <c r="E3" s="172"/>
      <c r="F3" s="172"/>
      <c r="G3" s="172"/>
      <c r="H3" s="172"/>
      <c r="I3" s="172"/>
      <c r="J3" s="172"/>
      <c r="K3" s="172"/>
    </row>
    <row r="4" spans="1:11" s="4" customFormat="1" ht="19.5" x14ac:dyDescent="0.2">
      <c r="A4" s="218" t="s">
        <v>205</v>
      </c>
      <c r="B4" s="218"/>
      <c r="C4" s="218"/>
      <c r="D4" s="218"/>
      <c r="E4" s="218"/>
      <c r="F4" s="218"/>
      <c r="G4" s="218"/>
      <c r="H4" s="218"/>
      <c r="I4" s="218"/>
      <c r="J4" s="218"/>
      <c r="K4" s="218"/>
    </row>
    <row r="6" spans="1:11" s="4" customFormat="1" ht="62.25" customHeight="1" x14ac:dyDescent="0.2">
      <c r="A6" s="5" t="s">
        <v>0</v>
      </c>
      <c r="B6" s="5" t="s">
        <v>1</v>
      </c>
      <c r="C6" s="5" t="s">
        <v>2</v>
      </c>
      <c r="D6" s="5" t="s">
        <v>3</v>
      </c>
      <c r="E6" s="5" t="s">
        <v>4</v>
      </c>
      <c r="F6" s="5" t="s">
        <v>23</v>
      </c>
      <c r="G6" s="5" t="s">
        <v>5</v>
      </c>
      <c r="H6" s="5" t="s">
        <v>367</v>
      </c>
      <c r="I6" s="5" t="s">
        <v>200</v>
      </c>
      <c r="J6" s="5" t="s">
        <v>143</v>
      </c>
      <c r="K6" s="5" t="s">
        <v>6</v>
      </c>
    </row>
    <row r="7" spans="1:11" ht="18.75" customHeight="1" x14ac:dyDescent="0.2">
      <c r="A7" s="35"/>
      <c r="B7" s="11"/>
      <c r="C7" s="36" t="s">
        <v>47</v>
      </c>
      <c r="D7" s="32"/>
      <c r="E7" s="33"/>
      <c r="F7" s="12"/>
      <c r="G7" s="12"/>
      <c r="H7" s="34"/>
      <c r="I7" s="34"/>
      <c r="J7" s="12"/>
      <c r="K7" s="37"/>
    </row>
    <row r="8" spans="1:11" x14ac:dyDescent="0.2">
      <c r="A8" s="40">
        <v>1</v>
      </c>
      <c r="B8" s="213" t="s">
        <v>173</v>
      </c>
      <c r="C8" s="41" t="s">
        <v>24</v>
      </c>
      <c r="D8" s="42"/>
      <c r="E8" s="43"/>
      <c r="F8" s="44"/>
      <c r="G8" s="44"/>
      <c r="H8" s="45">
        <f>G8*F8</f>
        <v>0</v>
      </c>
      <c r="I8" s="45">
        <f>H8*1.18</f>
        <v>0</v>
      </c>
      <c r="J8" s="45">
        <v>24</v>
      </c>
      <c r="K8" s="46" t="s">
        <v>168</v>
      </c>
    </row>
    <row r="9" spans="1:11" x14ac:dyDescent="0.2">
      <c r="A9" s="40">
        <v>2</v>
      </c>
      <c r="B9" s="214"/>
      <c r="C9" s="41" t="s">
        <v>57</v>
      </c>
      <c r="D9" s="42"/>
      <c r="E9" s="43"/>
      <c r="F9" s="44"/>
      <c r="G9" s="44"/>
      <c r="H9" s="45">
        <f t="shared" ref="H9:H22" si="0">G9*F9</f>
        <v>0</v>
      </c>
      <c r="I9" s="45">
        <f>H9*1.18</f>
        <v>0</v>
      </c>
      <c r="J9" s="47" t="s">
        <v>73</v>
      </c>
      <c r="K9" s="46" t="s">
        <v>146</v>
      </c>
    </row>
    <row r="10" spans="1:11" ht="37.5" x14ac:dyDescent="0.2">
      <c r="A10" s="40">
        <v>3</v>
      </c>
      <c r="B10" s="214"/>
      <c r="C10" s="41" t="s">
        <v>25</v>
      </c>
      <c r="D10" s="42"/>
      <c r="E10" s="43"/>
      <c r="F10" s="44"/>
      <c r="G10" s="44"/>
      <c r="H10" s="45">
        <f t="shared" si="0"/>
        <v>0</v>
      </c>
      <c r="I10" s="45">
        <f t="shared" ref="I10:I22" si="1">H10*1.18</f>
        <v>0</v>
      </c>
      <c r="J10" s="45" t="s">
        <v>171</v>
      </c>
      <c r="K10" s="46" t="s">
        <v>58</v>
      </c>
    </row>
    <row r="11" spans="1:11" x14ac:dyDescent="0.2">
      <c r="A11" s="40">
        <v>4</v>
      </c>
      <c r="B11" s="214"/>
      <c r="C11" s="41" t="s">
        <v>26</v>
      </c>
      <c r="D11" s="42"/>
      <c r="E11" s="43"/>
      <c r="F11" s="44"/>
      <c r="G11" s="44"/>
      <c r="H11" s="45">
        <f t="shared" si="0"/>
        <v>0</v>
      </c>
      <c r="I11" s="45">
        <f t="shared" si="1"/>
        <v>0</v>
      </c>
      <c r="J11" s="45" t="s">
        <v>48</v>
      </c>
      <c r="K11" s="46" t="s">
        <v>45</v>
      </c>
    </row>
    <row r="12" spans="1:11" x14ac:dyDescent="0.2">
      <c r="A12" s="40">
        <v>5</v>
      </c>
      <c r="B12" s="214"/>
      <c r="C12" s="41" t="s">
        <v>59</v>
      </c>
      <c r="D12" s="42"/>
      <c r="E12" s="43"/>
      <c r="F12" s="44"/>
      <c r="G12" s="44"/>
      <c r="H12" s="45">
        <f t="shared" si="0"/>
        <v>0</v>
      </c>
      <c r="I12" s="45">
        <f t="shared" si="1"/>
        <v>0</v>
      </c>
      <c r="J12" s="45" t="s">
        <v>55</v>
      </c>
      <c r="K12" s="46" t="s">
        <v>60</v>
      </c>
    </row>
    <row r="13" spans="1:11" x14ac:dyDescent="0.2">
      <c r="A13" s="40">
        <v>6</v>
      </c>
      <c r="B13" s="214"/>
      <c r="C13" s="41" t="s">
        <v>61</v>
      </c>
      <c r="D13" s="42"/>
      <c r="E13" s="43"/>
      <c r="F13" s="44"/>
      <c r="G13" s="44"/>
      <c r="H13" s="45">
        <f t="shared" si="0"/>
        <v>0</v>
      </c>
      <c r="I13" s="45">
        <f t="shared" si="1"/>
        <v>0</v>
      </c>
      <c r="J13" s="45" t="s">
        <v>49</v>
      </c>
      <c r="K13" s="46" t="s">
        <v>50</v>
      </c>
    </row>
    <row r="14" spans="1:11" x14ac:dyDescent="0.2">
      <c r="A14" s="40">
        <v>7</v>
      </c>
      <c r="B14" s="214"/>
      <c r="C14" s="41" t="s">
        <v>52</v>
      </c>
      <c r="D14" s="42"/>
      <c r="E14" s="43"/>
      <c r="F14" s="44"/>
      <c r="G14" s="44"/>
      <c r="H14" s="45">
        <f t="shared" si="0"/>
        <v>0</v>
      </c>
      <c r="I14" s="45">
        <f t="shared" si="1"/>
        <v>0</v>
      </c>
      <c r="J14" s="45" t="s">
        <v>54</v>
      </c>
      <c r="K14" s="46" t="s">
        <v>53</v>
      </c>
    </row>
    <row r="15" spans="1:11" x14ac:dyDescent="0.2">
      <c r="A15" s="40">
        <v>8</v>
      </c>
      <c r="B15" s="214"/>
      <c r="C15" s="41" t="s">
        <v>63</v>
      </c>
      <c r="D15" s="42"/>
      <c r="E15" s="43"/>
      <c r="F15" s="44"/>
      <c r="G15" s="44"/>
      <c r="H15" s="45">
        <f t="shared" si="0"/>
        <v>0</v>
      </c>
      <c r="I15" s="45">
        <f t="shared" si="1"/>
        <v>0</v>
      </c>
      <c r="J15" s="47" t="s">
        <v>51</v>
      </c>
      <c r="K15" s="46" t="s">
        <v>64</v>
      </c>
    </row>
    <row r="16" spans="1:11" x14ac:dyDescent="0.2">
      <c r="A16" s="40">
        <v>9</v>
      </c>
      <c r="B16" s="214"/>
      <c r="C16" s="41" t="s">
        <v>172</v>
      </c>
      <c r="D16" s="42"/>
      <c r="E16" s="43"/>
      <c r="F16" s="44"/>
      <c r="G16" s="44"/>
      <c r="H16" s="45">
        <f t="shared" si="0"/>
        <v>0</v>
      </c>
      <c r="I16" s="45">
        <f t="shared" si="1"/>
        <v>0</v>
      </c>
      <c r="J16" s="47" t="s">
        <v>88</v>
      </c>
      <c r="K16" s="46"/>
    </row>
    <row r="17" spans="1:11" x14ac:dyDescent="0.2">
      <c r="A17" s="40">
        <v>10</v>
      </c>
      <c r="B17" s="214"/>
      <c r="C17" s="41" t="s">
        <v>27</v>
      </c>
      <c r="D17" s="42"/>
      <c r="E17" s="43"/>
      <c r="F17" s="44"/>
      <c r="G17" s="44"/>
      <c r="H17" s="45">
        <f t="shared" si="0"/>
        <v>0</v>
      </c>
      <c r="I17" s="45">
        <f t="shared" si="1"/>
        <v>0</v>
      </c>
      <c r="J17" s="45" t="s">
        <v>56</v>
      </c>
      <c r="K17" s="46" t="s">
        <v>174</v>
      </c>
    </row>
    <row r="18" spans="1:11" x14ac:dyDescent="0.2">
      <c r="A18" s="40">
        <v>11</v>
      </c>
      <c r="B18" s="214"/>
      <c r="C18" s="48" t="s">
        <v>169</v>
      </c>
      <c r="D18" s="42"/>
      <c r="E18" s="43"/>
      <c r="F18" s="44"/>
      <c r="G18" s="44"/>
      <c r="H18" s="45">
        <f t="shared" si="0"/>
        <v>0</v>
      </c>
      <c r="I18" s="45">
        <f t="shared" si="1"/>
        <v>0</v>
      </c>
      <c r="J18" s="45">
        <v>18</v>
      </c>
      <c r="K18" s="46" t="s">
        <v>195</v>
      </c>
    </row>
    <row r="19" spans="1:11" x14ac:dyDescent="0.2">
      <c r="A19" s="40">
        <v>12</v>
      </c>
      <c r="B19" s="214"/>
      <c r="C19" s="48" t="s">
        <v>66</v>
      </c>
      <c r="D19" s="42"/>
      <c r="E19" s="43"/>
      <c r="F19" s="44"/>
      <c r="G19" s="44"/>
      <c r="H19" s="45">
        <f t="shared" si="0"/>
        <v>0</v>
      </c>
      <c r="I19" s="45">
        <f t="shared" si="1"/>
        <v>0</v>
      </c>
      <c r="J19" s="45">
        <v>17</v>
      </c>
      <c r="K19" s="46" t="s">
        <v>65</v>
      </c>
    </row>
    <row r="20" spans="1:11" ht="37.5" x14ac:dyDescent="0.2">
      <c r="A20" s="40">
        <v>13</v>
      </c>
      <c r="B20" s="214"/>
      <c r="C20" s="41" t="s">
        <v>46</v>
      </c>
      <c r="D20" s="42"/>
      <c r="E20" s="43"/>
      <c r="F20" s="44"/>
      <c r="G20" s="44"/>
      <c r="H20" s="45">
        <f t="shared" si="0"/>
        <v>0</v>
      </c>
      <c r="I20" s="45">
        <f t="shared" si="1"/>
        <v>0</v>
      </c>
      <c r="J20" s="45">
        <v>30</v>
      </c>
      <c r="K20" s="46" t="s">
        <v>62</v>
      </c>
    </row>
    <row r="21" spans="1:11" ht="37.5" x14ac:dyDescent="0.2">
      <c r="A21" s="40">
        <v>14</v>
      </c>
      <c r="B21" s="214"/>
      <c r="C21" s="41" t="s">
        <v>181</v>
      </c>
      <c r="D21" s="42"/>
      <c r="E21" s="43"/>
      <c r="F21" s="44"/>
      <c r="G21" s="44"/>
      <c r="H21" s="45">
        <f t="shared" si="0"/>
        <v>0</v>
      </c>
      <c r="I21" s="45">
        <f t="shared" si="1"/>
        <v>0</v>
      </c>
      <c r="J21" s="45" t="s">
        <v>170</v>
      </c>
      <c r="K21" s="46" t="s">
        <v>180</v>
      </c>
    </row>
    <row r="22" spans="1:11" x14ac:dyDescent="0.2">
      <c r="A22" s="40">
        <v>15</v>
      </c>
      <c r="B22" s="215"/>
      <c r="C22" s="41" t="s">
        <v>12</v>
      </c>
      <c r="D22" s="42"/>
      <c r="E22" s="43"/>
      <c r="F22" s="44"/>
      <c r="G22" s="44"/>
      <c r="H22" s="45">
        <f t="shared" si="0"/>
        <v>0</v>
      </c>
      <c r="I22" s="45">
        <f t="shared" si="1"/>
        <v>0</v>
      </c>
      <c r="J22" s="45"/>
      <c r="K22" s="46" t="s">
        <v>28</v>
      </c>
    </row>
    <row r="23" spans="1:11" ht="30" customHeight="1" x14ac:dyDescent="0.2">
      <c r="A23" s="11">
        <v>16</v>
      </c>
      <c r="B23" s="11"/>
      <c r="C23" s="50" t="s">
        <v>185</v>
      </c>
      <c r="D23" s="12"/>
      <c r="E23" s="11"/>
      <c r="F23" s="13"/>
      <c r="G23" s="13"/>
      <c r="H23" s="55">
        <f>SUM(H8:H22)</f>
        <v>0</v>
      </c>
      <c r="I23" s="55">
        <f>SUM(I8:I22)</f>
        <v>0</v>
      </c>
      <c r="J23" s="55"/>
      <c r="K23" s="55"/>
    </row>
    <row r="24" spans="1:11" ht="93.75" x14ac:dyDescent="0.2">
      <c r="A24" s="40">
        <v>17</v>
      </c>
      <c r="B24" s="213" t="s">
        <v>13</v>
      </c>
      <c r="C24" s="41" t="s">
        <v>14</v>
      </c>
      <c r="D24" s="65" t="s">
        <v>15</v>
      </c>
      <c r="E24" s="64">
        <v>0.1</v>
      </c>
      <c r="F24" s="44"/>
      <c r="G24" s="44"/>
      <c r="H24" s="45">
        <f>H23*0.1</f>
        <v>0</v>
      </c>
      <c r="I24" s="45">
        <f>H24*1.18</f>
        <v>0</v>
      </c>
      <c r="J24" s="45"/>
      <c r="K24" s="41" t="s">
        <v>190</v>
      </c>
    </row>
    <row r="25" spans="1:11" x14ac:dyDescent="0.2">
      <c r="A25" s="40">
        <v>18</v>
      </c>
      <c r="B25" s="214"/>
      <c r="C25" s="48" t="s">
        <v>16</v>
      </c>
      <c r="D25" s="65" t="s">
        <v>17</v>
      </c>
      <c r="E25" s="64">
        <v>0.04</v>
      </c>
      <c r="F25" s="44"/>
      <c r="G25" s="44"/>
      <c r="H25" s="45">
        <f>H23*0.04</f>
        <v>0</v>
      </c>
      <c r="I25" s="45">
        <f>1.18*H25</f>
        <v>0</v>
      </c>
      <c r="J25" s="45"/>
      <c r="K25" s="45"/>
    </row>
    <row r="26" spans="1:11" ht="37.5" x14ac:dyDescent="0.2">
      <c r="A26" s="40">
        <v>19</v>
      </c>
      <c r="B26" s="214"/>
      <c r="C26" s="48" t="s">
        <v>42</v>
      </c>
      <c r="D26" s="42"/>
      <c r="E26" s="49"/>
      <c r="F26" s="44"/>
      <c r="G26" s="44"/>
      <c r="H26" s="45"/>
      <c r="I26" s="45"/>
      <c r="J26" s="45"/>
      <c r="K26" s="41" t="s">
        <v>182</v>
      </c>
    </row>
    <row r="27" spans="1:11" x14ac:dyDescent="0.2">
      <c r="A27" s="40">
        <v>20</v>
      </c>
      <c r="B27" s="214"/>
      <c r="C27" s="48" t="s">
        <v>368</v>
      </c>
      <c r="D27" s="42"/>
      <c r="E27" s="43"/>
      <c r="F27" s="44"/>
      <c r="G27" s="44"/>
      <c r="H27" s="45"/>
      <c r="I27" s="45"/>
      <c r="J27" s="45"/>
      <c r="K27" s="41" t="s">
        <v>192</v>
      </c>
    </row>
    <row r="28" spans="1:11" x14ac:dyDescent="0.2">
      <c r="A28" s="40">
        <v>21</v>
      </c>
      <c r="B28" s="214"/>
      <c r="C28" s="48" t="s">
        <v>183</v>
      </c>
      <c r="D28" s="42"/>
      <c r="E28" s="43"/>
      <c r="F28" s="44"/>
      <c r="G28" s="44"/>
      <c r="H28" s="45"/>
      <c r="I28" s="45"/>
      <c r="J28" s="45"/>
      <c r="K28" s="41"/>
    </row>
    <row r="29" spans="1:11" x14ac:dyDescent="0.2">
      <c r="A29" s="40">
        <v>22</v>
      </c>
      <c r="B29" s="214"/>
      <c r="C29" s="48" t="s">
        <v>184</v>
      </c>
      <c r="D29" s="42"/>
      <c r="E29" s="43"/>
      <c r="F29" s="44"/>
      <c r="G29" s="44"/>
      <c r="H29" s="45"/>
      <c r="I29" s="45"/>
      <c r="J29" s="45"/>
      <c r="K29" s="41" t="s">
        <v>203</v>
      </c>
    </row>
    <row r="30" spans="1:11" ht="37.5" x14ac:dyDescent="0.2">
      <c r="A30" s="40">
        <v>23</v>
      </c>
      <c r="B30" s="171"/>
      <c r="C30" s="48" t="s">
        <v>18</v>
      </c>
      <c r="D30" s="68"/>
      <c r="E30" s="64">
        <v>0.04</v>
      </c>
      <c r="F30" s="44"/>
      <c r="G30" s="44"/>
      <c r="H30" s="45">
        <f>E30*(H24+H25+H26+H28+H29)</f>
        <v>0</v>
      </c>
      <c r="I30" s="45">
        <f>H30</f>
        <v>0</v>
      </c>
      <c r="J30" s="45"/>
      <c r="K30" s="41" t="s">
        <v>191</v>
      </c>
    </row>
    <row r="31" spans="1:11" ht="30" customHeight="1" x14ac:dyDescent="0.2">
      <c r="A31" s="11">
        <v>24</v>
      </c>
      <c r="B31" s="11"/>
      <c r="C31" s="50" t="s">
        <v>189</v>
      </c>
      <c r="D31" s="12"/>
      <c r="E31" s="11"/>
      <c r="F31" s="13"/>
      <c r="G31" s="13"/>
      <c r="H31" s="55" t="e">
        <f>H24:H30</f>
        <v>#VALUE!</v>
      </c>
      <c r="I31" s="55">
        <f>SUM(I24:I30)</f>
        <v>0</v>
      </c>
      <c r="J31" s="55"/>
      <c r="K31" s="55"/>
    </row>
    <row r="32" spans="1:11" ht="30" customHeight="1" x14ac:dyDescent="0.2">
      <c r="A32" s="51">
        <v>25</v>
      </c>
      <c r="B32" s="51"/>
      <c r="C32" s="52" t="s">
        <v>188</v>
      </c>
      <c r="D32" s="53"/>
      <c r="E32" s="51"/>
      <c r="F32" s="54"/>
      <c r="G32" s="54"/>
      <c r="H32" s="56" t="e">
        <f>H31+H23</f>
        <v>#VALUE!</v>
      </c>
      <c r="I32" s="56">
        <f>I23+I31</f>
        <v>0</v>
      </c>
      <c r="J32" s="56"/>
      <c r="K32" s="56"/>
    </row>
    <row r="33" spans="1:11" ht="104.25" customHeight="1" x14ac:dyDescent="0.2">
      <c r="A33" s="40">
        <v>26</v>
      </c>
      <c r="B33" s="57"/>
      <c r="C33" s="41" t="s">
        <v>19</v>
      </c>
      <c r="D33" s="65" t="s">
        <v>187</v>
      </c>
      <c r="E33" s="64">
        <v>0.15</v>
      </c>
      <c r="F33" s="44"/>
      <c r="G33" s="44"/>
      <c r="H33" s="45" t="e">
        <f>H32*E33</f>
        <v>#VALUE!</v>
      </c>
      <c r="I33" s="45">
        <f>I32*E33</f>
        <v>0</v>
      </c>
      <c r="J33" s="45"/>
      <c r="K33" s="48" t="s">
        <v>199</v>
      </c>
    </row>
    <row r="34" spans="1:11" ht="30" customHeight="1" x14ac:dyDescent="0.2">
      <c r="A34" s="69">
        <v>27</v>
      </c>
      <c r="B34" s="69"/>
      <c r="C34" s="70" t="s">
        <v>186</v>
      </c>
      <c r="D34" s="69"/>
      <c r="E34" s="71">
        <v>1</v>
      </c>
      <c r="F34" s="72"/>
      <c r="G34" s="72"/>
      <c r="H34" s="73" t="e">
        <f>H33+H32</f>
        <v>#VALUE!</v>
      </c>
      <c r="I34" s="73">
        <f>I33+I32</f>
        <v>0</v>
      </c>
      <c r="J34" s="74"/>
      <c r="K34" s="74"/>
    </row>
    <row r="35" spans="1:11" x14ac:dyDescent="0.2">
      <c r="H35" s="17"/>
      <c r="I35" s="17"/>
      <c r="J35" s="17"/>
      <c r="K35" s="17"/>
    </row>
    <row r="36" spans="1:11" x14ac:dyDescent="0.2">
      <c r="C36" s="4" t="s">
        <v>20</v>
      </c>
      <c r="K36" s="15"/>
    </row>
    <row r="37" spans="1:11" x14ac:dyDescent="0.2">
      <c r="C37" s="38" t="s">
        <v>21</v>
      </c>
      <c r="K37" s="15"/>
    </row>
    <row r="38" spans="1:11" x14ac:dyDescent="0.2">
      <c r="C38" s="38" t="s">
        <v>22</v>
      </c>
      <c r="K38" s="15"/>
    </row>
    <row r="39" spans="1:11" x14ac:dyDescent="0.2">
      <c r="C39" s="38" t="s">
        <v>44</v>
      </c>
      <c r="K39" s="15"/>
    </row>
    <row r="40" spans="1:11" x14ac:dyDescent="0.2">
      <c r="C40" s="216" t="s">
        <v>374</v>
      </c>
      <c r="D40" s="216"/>
      <c r="E40" s="216"/>
      <c r="F40" s="216"/>
      <c r="G40" s="216"/>
      <c r="H40" s="216"/>
      <c r="I40" s="216"/>
      <c r="J40" s="216"/>
      <c r="K40" s="15"/>
    </row>
  </sheetData>
  <mergeCells count="5">
    <mergeCell ref="A2:K2"/>
    <mergeCell ref="A4:K4"/>
    <mergeCell ref="B8:B22"/>
    <mergeCell ref="B24:B29"/>
    <mergeCell ref="C40:J40"/>
  </mergeCells>
  <printOptions horizontalCentered="1"/>
  <pageMargins left="0.31496062992125984" right="0.31496062992125984" top="0.35433070866141736" bottom="0.35433070866141736" header="0" footer="0"/>
  <pageSetup paperSize="8" scale="55"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40"/>
  <sheetViews>
    <sheetView rightToLeft="1" zoomScale="115" zoomScaleNormal="115" workbookViewId="0">
      <selection activeCell="E1" sqref="E1"/>
    </sheetView>
  </sheetViews>
  <sheetFormatPr defaultRowHeight="30" customHeight="1" x14ac:dyDescent="0.25"/>
  <cols>
    <col min="1" max="1" width="9" style="19"/>
    <col min="2" max="2" width="10.625" style="22" customWidth="1"/>
    <col min="3" max="3" width="34.25" style="19" customWidth="1"/>
    <col min="4" max="4" width="75.5" style="20" customWidth="1"/>
    <col min="5" max="5" width="15.625" style="19" customWidth="1"/>
    <col min="6" max="9" width="9" style="19"/>
    <col min="10" max="10" width="37.5" style="19" customWidth="1"/>
    <col min="11" max="16384" width="9" style="19"/>
  </cols>
  <sheetData>
    <row r="1" spans="1:5" ht="30" customHeight="1" x14ac:dyDescent="0.25">
      <c r="E1" s="30">
        <v>45748</v>
      </c>
    </row>
    <row r="4" spans="1:5" s="174" customFormat="1" ht="30" customHeight="1" x14ac:dyDescent="0.2">
      <c r="A4" s="229" t="s">
        <v>67</v>
      </c>
      <c r="B4" s="229"/>
      <c r="C4" s="229"/>
      <c r="D4" s="229"/>
      <c r="E4" s="229"/>
    </row>
    <row r="5" spans="1:5" s="21" customFormat="1" ht="30" customHeight="1" x14ac:dyDescent="0.25">
      <c r="A5" s="230"/>
      <c r="B5" s="230"/>
      <c r="C5" s="230"/>
      <c r="D5" s="230"/>
      <c r="E5" s="230"/>
    </row>
    <row r="6" spans="1:5" s="24" customFormat="1" ht="30" customHeight="1" x14ac:dyDescent="0.3">
      <c r="A6" s="23" t="s">
        <v>68</v>
      </c>
      <c r="B6" s="23" t="s">
        <v>69</v>
      </c>
      <c r="C6" s="23" t="s">
        <v>70</v>
      </c>
      <c r="D6" s="23" t="s">
        <v>71</v>
      </c>
      <c r="E6" s="23" t="s">
        <v>72</v>
      </c>
    </row>
    <row r="7" spans="1:5" ht="30" customHeight="1" x14ac:dyDescent="0.25">
      <c r="A7" s="25">
        <v>1</v>
      </c>
      <c r="B7" s="26" t="s">
        <v>73</v>
      </c>
      <c r="C7" s="28" t="s">
        <v>57</v>
      </c>
      <c r="D7" s="28" t="s">
        <v>146</v>
      </c>
      <c r="E7" s="27"/>
    </row>
    <row r="8" spans="1:5" ht="30" customHeight="1" x14ac:dyDescent="0.25">
      <c r="A8" s="25">
        <v>2</v>
      </c>
      <c r="B8" s="26" t="s">
        <v>74</v>
      </c>
      <c r="C8" s="28" t="s">
        <v>75</v>
      </c>
      <c r="D8" s="28" t="s">
        <v>147</v>
      </c>
      <c r="E8" s="27"/>
    </row>
    <row r="9" spans="1:5" ht="30" customHeight="1" x14ac:dyDescent="0.25">
      <c r="A9" s="25">
        <v>3</v>
      </c>
      <c r="B9" s="26" t="s">
        <v>76</v>
      </c>
      <c r="C9" s="28" t="s">
        <v>77</v>
      </c>
      <c r="D9" s="28" t="s">
        <v>167</v>
      </c>
      <c r="E9" s="27"/>
    </row>
    <row r="10" spans="1:5" ht="30" customHeight="1" x14ac:dyDescent="0.25">
      <c r="A10" s="25">
        <v>4</v>
      </c>
      <c r="B10" s="26" t="s">
        <v>78</v>
      </c>
      <c r="C10" s="28" t="s">
        <v>79</v>
      </c>
      <c r="D10" s="28" t="s">
        <v>80</v>
      </c>
      <c r="E10" s="27"/>
    </row>
    <row r="11" spans="1:5" ht="30" customHeight="1" x14ac:dyDescent="0.25">
      <c r="A11" s="25">
        <v>5</v>
      </c>
      <c r="B11" s="26" t="s">
        <v>81</v>
      </c>
      <c r="C11" s="28" t="s">
        <v>82</v>
      </c>
      <c r="D11" s="28" t="s">
        <v>142</v>
      </c>
      <c r="E11" s="27"/>
    </row>
    <row r="12" spans="1:5" ht="30" customHeight="1" x14ac:dyDescent="0.25">
      <c r="A12" s="25">
        <v>6</v>
      </c>
      <c r="B12" s="26" t="s">
        <v>83</v>
      </c>
      <c r="C12" s="28" t="s">
        <v>84</v>
      </c>
      <c r="D12" s="28" t="s">
        <v>85</v>
      </c>
      <c r="E12" s="27"/>
    </row>
    <row r="13" spans="1:5" ht="30" customHeight="1" x14ac:dyDescent="0.25">
      <c r="A13" s="25">
        <v>7</v>
      </c>
      <c r="B13" s="26" t="s">
        <v>86</v>
      </c>
      <c r="C13" s="28" t="s">
        <v>87</v>
      </c>
      <c r="D13" s="28" t="s">
        <v>148</v>
      </c>
      <c r="E13" s="27"/>
    </row>
    <row r="14" spans="1:5" ht="30" customHeight="1" x14ac:dyDescent="0.25">
      <c r="A14" s="25">
        <v>8</v>
      </c>
      <c r="B14" s="26" t="s">
        <v>88</v>
      </c>
      <c r="C14" s="28" t="s">
        <v>89</v>
      </c>
      <c r="D14" s="28" t="s">
        <v>149</v>
      </c>
      <c r="E14" s="27"/>
    </row>
    <row r="15" spans="1:5" ht="30" customHeight="1" x14ac:dyDescent="0.25">
      <c r="A15" s="25">
        <v>9</v>
      </c>
      <c r="B15" s="26" t="s">
        <v>90</v>
      </c>
      <c r="C15" s="28" t="s">
        <v>91</v>
      </c>
      <c r="D15" s="28" t="s">
        <v>92</v>
      </c>
      <c r="E15" s="27"/>
    </row>
    <row r="16" spans="1:5" ht="30" customHeight="1" x14ac:dyDescent="0.25">
      <c r="A16" s="25">
        <v>10</v>
      </c>
      <c r="B16" s="26" t="s">
        <v>93</v>
      </c>
      <c r="C16" s="28" t="s">
        <v>94</v>
      </c>
      <c r="D16" s="28" t="s">
        <v>150</v>
      </c>
      <c r="E16" s="27"/>
    </row>
    <row r="17" spans="1:5" ht="30" customHeight="1" x14ac:dyDescent="0.25">
      <c r="A17" s="25">
        <v>11</v>
      </c>
      <c r="B17" s="26" t="s">
        <v>95</v>
      </c>
      <c r="C17" s="28" t="s">
        <v>96</v>
      </c>
      <c r="D17" s="28" t="s">
        <v>151</v>
      </c>
      <c r="E17" s="27"/>
    </row>
    <row r="18" spans="1:5" ht="30" customHeight="1" x14ac:dyDescent="0.25">
      <c r="A18" s="25">
        <v>12</v>
      </c>
      <c r="B18" s="26" t="s">
        <v>97</v>
      </c>
      <c r="C18" s="28" t="s">
        <v>98</v>
      </c>
      <c r="D18" s="28" t="s">
        <v>152</v>
      </c>
      <c r="E18" s="27"/>
    </row>
    <row r="19" spans="1:5" ht="30" customHeight="1" x14ac:dyDescent="0.25">
      <c r="A19" s="25">
        <v>13</v>
      </c>
      <c r="B19" s="26" t="s">
        <v>99</v>
      </c>
      <c r="C19" s="28" t="s">
        <v>100</v>
      </c>
      <c r="D19" s="28" t="s">
        <v>153</v>
      </c>
      <c r="E19" s="27"/>
    </row>
    <row r="20" spans="1:5" ht="30" customHeight="1" x14ac:dyDescent="0.25">
      <c r="A20" s="25">
        <v>14</v>
      </c>
      <c r="B20" s="26" t="s">
        <v>101</v>
      </c>
      <c r="C20" s="28" t="s">
        <v>102</v>
      </c>
      <c r="D20" s="28" t="s">
        <v>103</v>
      </c>
      <c r="E20" s="27"/>
    </row>
    <row r="21" spans="1:5" ht="30" customHeight="1" x14ac:dyDescent="0.25">
      <c r="A21" s="25">
        <v>15</v>
      </c>
      <c r="B21" s="26" t="s">
        <v>104</v>
      </c>
      <c r="C21" s="28" t="s">
        <v>105</v>
      </c>
      <c r="D21" s="28" t="s">
        <v>154</v>
      </c>
      <c r="E21" s="27"/>
    </row>
    <row r="22" spans="1:5" ht="30" customHeight="1" x14ac:dyDescent="0.25">
      <c r="A22" s="25">
        <v>16</v>
      </c>
      <c r="B22" s="26" t="s">
        <v>106</v>
      </c>
      <c r="C22" s="28" t="s">
        <v>107</v>
      </c>
      <c r="D22" s="28" t="s">
        <v>155</v>
      </c>
      <c r="E22" s="27"/>
    </row>
    <row r="23" spans="1:5" ht="30" customHeight="1" x14ac:dyDescent="0.25">
      <c r="A23" s="25">
        <v>17</v>
      </c>
      <c r="B23" s="26" t="s">
        <v>108</v>
      </c>
      <c r="C23" s="28" t="s">
        <v>109</v>
      </c>
      <c r="D23" s="28" t="s">
        <v>145</v>
      </c>
      <c r="E23" s="27"/>
    </row>
    <row r="24" spans="1:5" ht="30" customHeight="1" x14ac:dyDescent="0.25">
      <c r="A24" s="25">
        <v>18</v>
      </c>
      <c r="B24" s="26" t="s">
        <v>110</v>
      </c>
      <c r="C24" s="28" t="s">
        <v>111</v>
      </c>
      <c r="D24" s="28" t="s">
        <v>112</v>
      </c>
      <c r="E24" s="27"/>
    </row>
    <row r="25" spans="1:5" ht="30" customHeight="1" x14ac:dyDescent="0.25">
      <c r="A25" s="25">
        <v>19</v>
      </c>
      <c r="B25" s="26" t="s">
        <v>113</v>
      </c>
      <c r="C25" s="28" t="s">
        <v>114</v>
      </c>
      <c r="D25" s="28" t="s">
        <v>156</v>
      </c>
      <c r="E25" s="27"/>
    </row>
    <row r="26" spans="1:5" ht="30" customHeight="1" x14ac:dyDescent="0.25">
      <c r="A26" s="25">
        <v>20</v>
      </c>
      <c r="B26" s="26" t="s">
        <v>115</v>
      </c>
      <c r="C26" s="28" t="s">
        <v>116</v>
      </c>
      <c r="D26" s="28" t="s">
        <v>157</v>
      </c>
      <c r="E26" s="27"/>
    </row>
    <row r="27" spans="1:5" ht="30" customHeight="1" x14ac:dyDescent="0.25">
      <c r="A27" s="25">
        <v>21</v>
      </c>
      <c r="B27" s="26" t="s">
        <v>117</v>
      </c>
      <c r="C27" s="28" t="s">
        <v>118</v>
      </c>
      <c r="D27" s="28" t="s">
        <v>119</v>
      </c>
      <c r="E27" s="27"/>
    </row>
    <row r="28" spans="1:5" ht="42" customHeight="1" x14ac:dyDescent="0.25">
      <c r="A28" s="25">
        <v>22</v>
      </c>
      <c r="B28" s="26" t="s">
        <v>120</v>
      </c>
      <c r="C28" s="28" t="s">
        <v>121</v>
      </c>
      <c r="D28" s="28" t="s">
        <v>158</v>
      </c>
      <c r="E28" s="27"/>
    </row>
    <row r="29" spans="1:5" ht="38.25" customHeight="1" x14ac:dyDescent="0.25">
      <c r="A29" s="25">
        <v>23</v>
      </c>
      <c r="B29" s="26" t="s">
        <v>122</v>
      </c>
      <c r="C29" s="28" t="s">
        <v>123</v>
      </c>
      <c r="D29" s="28" t="s">
        <v>159</v>
      </c>
      <c r="E29" s="27"/>
    </row>
    <row r="30" spans="1:5" ht="38.25" customHeight="1" x14ac:dyDescent="0.25">
      <c r="A30" s="25">
        <v>24</v>
      </c>
      <c r="B30" s="26" t="s">
        <v>175</v>
      </c>
      <c r="C30" s="28" t="s">
        <v>176</v>
      </c>
      <c r="D30" s="28" t="s">
        <v>176</v>
      </c>
      <c r="E30" s="27"/>
    </row>
    <row r="31" spans="1:5" ht="30" customHeight="1" x14ac:dyDescent="0.25">
      <c r="A31" s="25">
        <v>25</v>
      </c>
      <c r="B31" s="26" t="s">
        <v>124</v>
      </c>
      <c r="C31" s="28" t="s">
        <v>125</v>
      </c>
      <c r="D31" s="28" t="s">
        <v>160</v>
      </c>
      <c r="E31" s="27"/>
    </row>
    <row r="32" spans="1:5" ht="30" customHeight="1" x14ac:dyDescent="0.25">
      <c r="A32" s="25">
        <v>26</v>
      </c>
      <c r="B32" s="26" t="s">
        <v>126</v>
      </c>
      <c r="C32" s="28" t="s">
        <v>127</v>
      </c>
      <c r="D32" s="28" t="s">
        <v>161</v>
      </c>
      <c r="E32" s="27"/>
    </row>
    <row r="33" spans="1:5" ht="36.75" customHeight="1" x14ac:dyDescent="0.25">
      <c r="A33" s="25">
        <v>27</v>
      </c>
      <c r="B33" s="26" t="s">
        <v>128</v>
      </c>
      <c r="C33" s="28" t="s">
        <v>129</v>
      </c>
      <c r="D33" s="28" t="s">
        <v>162</v>
      </c>
      <c r="E33" s="27"/>
    </row>
    <row r="34" spans="1:5" ht="30" customHeight="1" x14ac:dyDescent="0.25">
      <c r="A34" s="25">
        <v>28</v>
      </c>
      <c r="B34" s="26" t="s">
        <v>130</v>
      </c>
      <c r="C34" s="28" t="s">
        <v>131</v>
      </c>
      <c r="D34" s="28" t="s">
        <v>163</v>
      </c>
      <c r="E34" s="27"/>
    </row>
    <row r="35" spans="1:5" ht="30" customHeight="1" x14ac:dyDescent="0.25">
      <c r="A35" s="25">
        <v>29</v>
      </c>
      <c r="B35" s="26" t="s">
        <v>132</v>
      </c>
      <c r="C35" s="28" t="s">
        <v>133</v>
      </c>
      <c r="D35" s="28" t="s">
        <v>164</v>
      </c>
      <c r="E35" s="27"/>
    </row>
    <row r="36" spans="1:5" ht="30" customHeight="1" x14ac:dyDescent="0.25">
      <c r="A36" s="25">
        <v>30</v>
      </c>
      <c r="B36" s="26" t="s">
        <v>134</v>
      </c>
      <c r="C36" s="28" t="s">
        <v>135</v>
      </c>
      <c r="D36" s="28" t="s">
        <v>136</v>
      </c>
      <c r="E36" s="27"/>
    </row>
    <row r="37" spans="1:5" ht="30" customHeight="1" x14ac:dyDescent="0.25">
      <c r="A37" s="25"/>
      <c r="B37" s="26" t="s">
        <v>177</v>
      </c>
      <c r="C37" s="28" t="s">
        <v>178</v>
      </c>
      <c r="D37" s="28" t="s">
        <v>179</v>
      </c>
      <c r="E37" s="27"/>
    </row>
    <row r="38" spans="1:5" ht="30" customHeight="1" x14ac:dyDescent="0.25">
      <c r="A38" s="25">
        <v>31</v>
      </c>
      <c r="B38" s="26">
        <v>57</v>
      </c>
      <c r="C38" s="28" t="s">
        <v>137</v>
      </c>
      <c r="D38" s="28" t="s">
        <v>165</v>
      </c>
      <c r="E38" s="27"/>
    </row>
    <row r="39" spans="1:5" ht="30" customHeight="1" x14ac:dyDescent="0.25">
      <c r="A39" s="25">
        <v>32</v>
      </c>
      <c r="B39" s="26" t="s">
        <v>138</v>
      </c>
      <c r="C39" s="28" t="s">
        <v>139</v>
      </c>
      <c r="D39" s="28" t="s">
        <v>166</v>
      </c>
      <c r="E39" s="27"/>
    </row>
    <row r="40" spans="1:5" ht="30" customHeight="1" x14ac:dyDescent="0.25">
      <c r="A40" s="25">
        <v>33</v>
      </c>
      <c r="B40" s="26">
        <v>97</v>
      </c>
      <c r="C40" s="28" t="s">
        <v>140</v>
      </c>
      <c r="D40" s="28" t="s">
        <v>141</v>
      </c>
      <c r="E40" s="27"/>
    </row>
  </sheetData>
  <mergeCells count="2">
    <mergeCell ref="A4:E4"/>
    <mergeCell ref="A5:E5"/>
  </mergeCells>
  <pageMargins left="0.7" right="0.7" top="0.75" bottom="0.75" header="0.3" footer="0.3"/>
  <pageSetup paperSize="8" scale="83" fitToHeight="0"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47"/>
  <sheetViews>
    <sheetView rightToLeft="1" zoomScale="80" zoomScaleNormal="80" workbookViewId="0">
      <selection activeCell="D16" sqref="D16"/>
    </sheetView>
  </sheetViews>
  <sheetFormatPr defaultColWidth="9" defaultRowHeight="16.5" x14ac:dyDescent="0.2"/>
  <cols>
    <col min="1" max="1" width="7.125" style="137" customWidth="1"/>
    <col min="2" max="2" width="16.25" style="137" customWidth="1"/>
    <col min="3" max="3" width="15.875" style="137" customWidth="1"/>
    <col min="4" max="4" width="24.25" style="137" customWidth="1"/>
    <col min="5" max="5" width="10.5" style="138" customWidth="1"/>
    <col min="6" max="6" width="31.625" style="139" customWidth="1"/>
    <col min="7" max="7" width="56.75" style="139" customWidth="1"/>
    <col min="8" max="8" width="14.875" style="137" customWidth="1"/>
    <col min="9" max="9" width="9" style="137" customWidth="1"/>
    <col min="10" max="16384" width="9" style="137"/>
  </cols>
  <sheetData>
    <row r="1" spans="1:8" x14ac:dyDescent="0.2">
      <c r="H1" s="91">
        <v>45748</v>
      </c>
    </row>
    <row r="3" spans="1:8" s="140" customFormat="1" ht="20.25" x14ac:dyDescent="0.2">
      <c r="A3" s="241" t="s">
        <v>254</v>
      </c>
      <c r="B3" s="241"/>
      <c r="C3" s="241"/>
      <c r="D3" s="241"/>
      <c r="E3" s="241"/>
      <c r="F3" s="241"/>
      <c r="G3" s="241"/>
      <c r="H3" s="241"/>
    </row>
    <row r="5" spans="1:8" s="141" customFormat="1" ht="36.6" customHeight="1" x14ac:dyDescent="0.2">
      <c r="A5" s="242" t="s">
        <v>68</v>
      </c>
      <c r="B5" s="242" t="s">
        <v>255</v>
      </c>
      <c r="C5" s="242" t="s">
        <v>256</v>
      </c>
      <c r="D5" s="244" t="s">
        <v>1</v>
      </c>
      <c r="E5" s="246" t="s">
        <v>257</v>
      </c>
      <c r="F5" s="247"/>
      <c r="G5" s="248"/>
      <c r="H5" s="249" t="s">
        <v>258</v>
      </c>
    </row>
    <row r="6" spans="1:8" s="141" customFormat="1" ht="33" x14ac:dyDescent="0.2">
      <c r="A6" s="243"/>
      <c r="B6" s="243"/>
      <c r="C6" s="243"/>
      <c r="D6" s="245"/>
      <c r="E6" s="142" t="s">
        <v>259</v>
      </c>
      <c r="F6" s="142" t="s">
        <v>260</v>
      </c>
      <c r="G6" s="142" t="s">
        <v>6</v>
      </c>
      <c r="H6" s="250"/>
    </row>
    <row r="7" spans="1:8" s="141" customFormat="1" ht="31.5" customHeight="1" x14ac:dyDescent="0.2">
      <c r="A7" s="168" t="s">
        <v>215</v>
      </c>
      <c r="B7" s="168" t="s">
        <v>216</v>
      </c>
      <c r="C7" s="168" t="s">
        <v>217</v>
      </c>
      <c r="D7" s="169" t="s">
        <v>218</v>
      </c>
      <c r="E7" s="142" t="s">
        <v>219</v>
      </c>
      <c r="F7" s="143" t="s">
        <v>220</v>
      </c>
      <c r="G7" s="142" t="s">
        <v>221</v>
      </c>
      <c r="H7" s="170" t="s">
        <v>222</v>
      </c>
    </row>
    <row r="8" spans="1:8" s="148" customFormat="1" ht="66" x14ac:dyDescent="0.2">
      <c r="A8" s="144">
        <v>1</v>
      </c>
      <c r="B8" s="231" t="s">
        <v>261</v>
      </c>
      <c r="C8" s="144" t="s">
        <v>262</v>
      </c>
      <c r="D8" s="145" t="s">
        <v>263</v>
      </c>
      <c r="E8" s="146" t="s">
        <v>264</v>
      </c>
      <c r="F8" s="147" t="s">
        <v>265</v>
      </c>
      <c r="G8" s="144" t="s">
        <v>266</v>
      </c>
      <c r="H8" s="144" t="s">
        <v>264</v>
      </c>
    </row>
    <row r="9" spans="1:8" s="149" customFormat="1" ht="43.15" customHeight="1" x14ac:dyDescent="0.2">
      <c r="A9" s="144">
        <v>2</v>
      </c>
      <c r="B9" s="232"/>
      <c r="C9" s="144" t="s">
        <v>262</v>
      </c>
      <c r="D9" s="145" t="s">
        <v>267</v>
      </c>
      <c r="E9" s="146" t="s">
        <v>264</v>
      </c>
      <c r="F9" s="147" t="s">
        <v>268</v>
      </c>
      <c r="G9" s="144" t="s">
        <v>269</v>
      </c>
      <c r="H9" s="144" t="s">
        <v>264</v>
      </c>
    </row>
    <row r="10" spans="1:8" s="148" customFormat="1" ht="43.15" customHeight="1" x14ac:dyDescent="0.2">
      <c r="A10" s="150">
        <v>3</v>
      </c>
      <c r="B10" s="233" t="s">
        <v>270</v>
      </c>
      <c r="C10" s="150" t="s">
        <v>271</v>
      </c>
      <c r="D10" s="150" t="s">
        <v>272</v>
      </c>
      <c r="E10" s="150" t="s">
        <v>264</v>
      </c>
      <c r="F10" s="150" t="s">
        <v>273</v>
      </c>
      <c r="G10" s="150"/>
      <c r="H10" s="150"/>
    </row>
    <row r="11" spans="1:8" s="148" customFormat="1" ht="43.15" customHeight="1" x14ac:dyDescent="0.2">
      <c r="A11" s="150">
        <v>4</v>
      </c>
      <c r="B11" s="234"/>
      <c r="C11" s="150" t="s">
        <v>271</v>
      </c>
      <c r="D11" s="150" t="s">
        <v>274</v>
      </c>
      <c r="E11" s="150" t="s">
        <v>264</v>
      </c>
      <c r="F11" s="150" t="s">
        <v>275</v>
      </c>
      <c r="G11" s="150" t="s">
        <v>276</v>
      </c>
      <c r="H11" s="150"/>
    </row>
    <row r="12" spans="1:8" s="148" customFormat="1" ht="43.15" customHeight="1" x14ac:dyDescent="0.2">
      <c r="A12" s="150">
        <v>5</v>
      </c>
      <c r="B12" s="234"/>
      <c r="C12" s="150" t="s">
        <v>271</v>
      </c>
      <c r="D12" s="150" t="s">
        <v>277</v>
      </c>
      <c r="E12" s="150" t="s">
        <v>264</v>
      </c>
      <c r="F12" s="150" t="s">
        <v>278</v>
      </c>
      <c r="G12" s="150" t="s">
        <v>279</v>
      </c>
      <c r="H12" s="150"/>
    </row>
    <row r="13" spans="1:8" ht="43.15" customHeight="1" x14ac:dyDescent="0.2">
      <c r="A13" s="150">
        <v>6</v>
      </c>
      <c r="B13" s="235"/>
      <c r="C13" s="150" t="s">
        <v>271</v>
      </c>
      <c r="D13" s="150" t="s">
        <v>280</v>
      </c>
      <c r="E13" s="150" t="s">
        <v>264</v>
      </c>
      <c r="F13" s="150" t="s">
        <v>281</v>
      </c>
      <c r="G13" s="150"/>
      <c r="H13" s="150"/>
    </row>
    <row r="14" spans="1:8" s="148" customFormat="1" ht="43.15" customHeight="1" x14ac:dyDescent="0.2">
      <c r="A14" s="144">
        <v>7</v>
      </c>
      <c r="B14" s="231" t="s">
        <v>14</v>
      </c>
      <c r="C14" s="144" t="s">
        <v>282</v>
      </c>
      <c r="D14" s="145" t="s">
        <v>283</v>
      </c>
      <c r="E14" s="146" t="s">
        <v>264</v>
      </c>
      <c r="F14" s="147" t="s">
        <v>284</v>
      </c>
      <c r="G14" s="144"/>
      <c r="H14" s="144" t="s">
        <v>264</v>
      </c>
    </row>
    <row r="15" spans="1:8" s="148" customFormat="1" ht="43.15" customHeight="1" x14ac:dyDescent="0.2">
      <c r="A15" s="144">
        <v>8</v>
      </c>
      <c r="B15" s="232"/>
      <c r="C15" s="144" t="s">
        <v>285</v>
      </c>
      <c r="D15" s="145" t="s">
        <v>286</v>
      </c>
      <c r="E15" s="146" t="s">
        <v>264</v>
      </c>
      <c r="F15" s="147" t="s">
        <v>287</v>
      </c>
      <c r="G15" s="144"/>
      <c r="H15" s="144"/>
    </row>
    <row r="16" spans="1:8" s="148" customFormat="1" ht="43.15" customHeight="1" x14ac:dyDescent="0.2">
      <c r="A16" s="144">
        <v>9</v>
      </c>
      <c r="B16" s="232"/>
      <c r="C16" s="144" t="s">
        <v>172</v>
      </c>
      <c r="D16" s="145" t="s">
        <v>288</v>
      </c>
      <c r="E16" s="146" t="s">
        <v>264</v>
      </c>
      <c r="F16" s="147" t="s">
        <v>289</v>
      </c>
      <c r="G16" s="144"/>
      <c r="H16" s="144" t="s">
        <v>264</v>
      </c>
    </row>
    <row r="17" spans="1:8" s="148" customFormat="1" ht="43.9" customHeight="1" x14ac:dyDescent="0.2">
      <c r="A17" s="144">
        <v>10</v>
      </c>
      <c r="B17" s="232"/>
      <c r="C17" s="144" t="s">
        <v>290</v>
      </c>
      <c r="D17" s="151" t="s">
        <v>291</v>
      </c>
      <c r="E17" s="146" t="s">
        <v>264</v>
      </c>
      <c r="F17" s="147" t="s">
        <v>292</v>
      </c>
      <c r="G17" s="144"/>
      <c r="H17" s="152"/>
    </row>
    <row r="18" spans="1:8" s="148" customFormat="1" ht="52.15" customHeight="1" x14ac:dyDescent="0.2">
      <c r="A18" s="144">
        <v>11</v>
      </c>
      <c r="B18" s="232"/>
      <c r="C18" s="144" t="s">
        <v>293</v>
      </c>
      <c r="D18" s="145" t="s">
        <v>294</v>
      </c>
      <c r="E18" s="146" t="s">
        <v>264</v>
      </c>
      <c r="F18" s="147" t="s">
        <v>289</v>
      </c>
      <c r="G18" s="144"/>
      <c r="H18" s="144" t="s">
        <v>264</v>
      </c>
    </row>
    <row r="19" spans="1:8" s="148" customFormat="1" ht="43.15" customHeight="1" x14ac:dyDescent="0.2">
      <c r="A19" s="144">
        <v>12</v>
      </c>
      <c r="B19" s="232"/>
      <c r="C19" s="144" t="s">
        <v>295</v>
      </c>
      <c r="D19" s="145" t="s">
        <v>296</v>
      </c>
      <c r="E19" s="146" t="s">
        <v>264</v>
      </c>
      <c r="F19" s="147" t="s">
        <v>287</v>
      </c>
      <c r="G19" s="144"/>
      <c r="H19" s="152"/>
    </row>
    <row r="20" spans="1:8" s="148" customFormat="1" ht="43.15" customHeight="1" x14ac:dyDescent="0.2">
      <c r="A20" s="144">
        <v>13</v>
      </c>
      <c r="B20" s="232"/>
      <c r="C20" s="144" t="s">
        <v>297</v>
      </c>
      <c r="D20" s="151" t="s">
        <v>298</v>
      </c>
      <c r="E20" s="146" t="s">
        <v>264</v>
      </c>
      <c r="F20" s="147" t="s">
        <v>299</v>
      </c>
      <c r="G20" s="144"/>
      <c r="H20" s="144" t="s">
        <v>264</v>
      </c>
    </row>
    <row r="21" spans="1:8" s="148" customFormat="1" ht="43.15" customHeight="1" x14ac:dyDescent="0.2">
      <c r="A21" s="144">
        <v>14</v>
      </c>
      <c r="B21" s="232"/>
      <c r="C21" s="144" t="s">
        <v>300</v>
      </c>
      <c r="D21" s="145" t="s">
        <v>301</v>
      </c>
      <c r="E21" s="146" t="s">
        <v>264</v>
      </c>
      <c r="F21" s="147" t="s">
        <v>302</v>
      </c>
      <c r="G21" s="144"/>
      <c r="H21" s="152"/>
    </row>
    <row r="22" spans="1:8" s="148" customFormat="1" ht="43.15" customHeight="1" x14ac:dyDescent="0.2">
      <c r="A22" s="144">
        <v>15</v>
      </c>
      <c r="B22" s="232"/>
      <c r="C22" s="144" t="s">
        <v>303</v>
      </c>
      <c r="D22" s="145" t="s">
        <v>304</v>
      </c>
      <c r="E22" s="146" t="s">
        <v>264</v>
      </c>
      <c r="F22" s="147" t="s">
        <v>305</v>
      </c>
      <c r="G22" s="144"/>
      <c r="H22" s="144" t="s">
        <v>264</v>
      </c>
    </row>
    <row r="23" spans="1:8" s="148" customFormat="1" ht="43.15" customHeight="1" x14ac:dyDescent="0.2">
      <c r="A23" s="144">
        <v>16</v>
      </c>
      <c r="B23" s="232"/>
      <c r="C23" s="144" t="s">
        <v>303</v>
      </c>
      <c r="D23" s="145" t="s">
        <v>306</v>
      </c>
      <c r="E23" s="146" t="s">
        <v>264</v>
      </c>
      <c r="F23" s="147" t="s">
        <v>307</v>
      </c>
      <c r="G23" s="144"/>
      <c r="H23" s="152"/>
    </row>
    <row r="24" spans="1:8" s="148" customFormat="1" ht="43.15" customHeight="1" x14ac:dyDescent="0.2">
      <c r="A24" s="144">
        <v>17</v>
      </c>
      <c r="B24" s="232"/>
      <c r="C24" s="144" t="s">
        <v>308</v>
      </c>
      <c r="D24" s="145" t="s">
        <v>309</v>
      </c>
      <c r="E24" s="153" t="s">
        <v>310</v>
      </c>
      <c r="F24" s="147" t="s">
        <v>287</v>
      </c>
      <c r="G24" s="144" t="s">
        <v>311</v>
      </c>
      <c r="H24" s="152"/>
    </row>
    <row r="25" spans="1:8" s="148" customFormat="1" ht="43.15" customHeight="1" x14ac:dyDescent="0.2">
      <c r="A25" s="144">
        <v>18</v>
      </c>
      <c r="B25" s="236"/>
      <c r="C25" s="144" t="s">
        <v>312</v>
      </c>
      <c r="D25" s="145" t="s">
        <v>313</v>
      </c>
      <c r="E25" s="153" t="s">
        <v>310</v>
      </c>
      <c r="F25" s="147" t="s">
        <v>314</v>
      </c>
      <c r="G25" s="144" t="s">
        <v>315</v>
      </c>
      <c r="H25" s="152"/>
    </row>
    <row r="26" spans="1:8" ht="43.15" customHeight="1" x14ac:dyDescent="0.2">
      <c r="A26" s="154">
        <v>19</v>
      </c>
      <c r="B26" s="237" t="s">
        <v>316</v>
      </c>
      <c r="C26" s="154" t="s">
        <v>317</v>
      </c>
      <c r="D26" s="155" t="s">
        <v>318</v>
      </c>
      <c r="E26" s="156" t="s">
        <v>264</v>
      </c>
      <c r="F26" s="157" t="s">
        <v>319</v>
      </c>
      <c r="G26" s="154" t="s">
        <v>320</v>
      </c>
      <c r="H26" s="158"/>
    </row>
    <row r="27" spans="1:8" ht="43.15" customHeight="1" x14ac:dyDescent="0.2">
      <c r="A27" s="155">
        <v>20</v>
      </c>
      <c r="B27" s="238"/>
      <c r="C27" s="158" t="s">
        <v>317</v>
      </c>
      <c r="D27" s="155" t="s">
        <v>321</v>
      </c>
      <c r="E27" s="159" t="s">
        <v>310</v>
      </c>
      <c r="F27" s="157" t="s">
        <v>322</v>
      </c>
      <c r="G27" s="154"/>
      <c r="H27" s="158"/>
    </row>
    <row r="28" spans="1:8" ht="43.15" customHeight="1" x14ac:dyDescent="0.2">
      <c r="A28" s="155">
        <v>21</v>
      </c>
      <c r="B28" s="238"/>
      <c r="C28" s="158" t="s">
        <v>317</v>
      </c>
      <c r="D28" s="160" t="s">
        <v>323</v>
      </c>
      <c r="E28" s="159" t="s">
        <v>310</v>
      </c>
      <c r="F28" s="157" t="s">
        <v>324</v>
      </c>
      <c r="G28" s="154" t="s">
        <v>325</v>
      </c>
      <c r="H28" s="158"/>
    </row>
    <row r="29" spans="1:8" ht="50.45" customHeight="1" x14ac:dyDescent="0.2">
      <c r="A29" s="155">
        <v>22</v>
      </c>
      <c r="B29" s="238"/>
      <c r="C29" s="158" t="s">
        <v>326</v>
      </c>
      <c r="D29" s="155" t="s">
        <v>327</v>
      </c>
      <c r="E29" s="159" t="s">
        <v>310</v>
      </c>
      <c r="F29" s="157" t="s">
        <v>328</v>
      </c>
      <c r="G29" s="154"/>
      <c r="H29" s="158"/>
    </row>
    <row r="30" spans="1:8" ht="43.15" customHeight="1" x14ac:dyDescent="0.2">
      <c r="A30" s="154">
        <v>23</v>
      </c>
      <c r="B30" s="239"/>
      <c r="C30" s="154" t="s">
        <v>326</v>
      </c>
      <c r="D30" s="155" t="s">
        <v>329</v>
      </c>
      <c r="E30" s="156" t="s">
        <v>264</v>
      </c>
      <c r="F30" s="157" t="s">
        <v>330</v>
      </c>
      <c r="G30" s="154"/>
      <c r="H30" s="158"/>
    </row>
    <row r="31" spans="1:8" ht="43.15" customHeight="1" x14ac:dyDescent="0.2">
      <c r="A31" s="155">
        <v>24</v>
      </c>
      <c r="B31" s="238"/>
      <c r="C31" s="158" t="s">
        <v>326</v>
      </c>
      <c r="D31" s="155" t="s">
        <v>331</v>
      </c>
      <c r="E31" s="159" t="s">
        <v>310</v>
      </c>
      <c r="F31" s="157" t="s">
        <v>332</v>
      </c>
      <c r="G31" s="154"/>
      <c r="H31" s="158"/>
    </row>
    <row r="32" spans="1:8" ht="43.15" customHeight="1" x14ac:dyDescent="0.2">
      <c r="A32" s="155">
        <v>25</v>
      </c>
      <c r="B32" s="238"/>
      <c r="C32" s="158" t="s">
        <v>326</v>
      </c>
      <c r="D32" s="155" t="s">
        <v>333</v>
      </c>
      <c r="E32" s="159" t="s">
        <v>310</v>
      </c>
      <c r="F32" s="157" t="s">
        <v>334</v>
      </c>
      <c r="G32" s="154"/>
      <c r="H32" s="158"/>
    </row>
    <row r="33" spans="1:8" ht="43.15" customHeight="1" x14ac:dyDescent="0.2">
      <c r="A33" s="155">
        <v>26</v>
      </c>
      <c r="B33" s="238"/>
      <c r="C33" s="158" t="s">
        <v>326</v>
      </c>
      <c r="D33" s="155" t="s">
        <v>335</v>
      </c>
      <c r="E33" s="159" t="s">
        <v>310</v>
      </c>
      <c r="F33" s="157" t="s">
        <v>336</v>
      </c>
      <c r="G33" s="154"/>
      <c r="H33" s="158"/>
    </row>
    <row r="34" spans="1:8" ht="43.15" customHeight="1" x14ac:dyDescent="0.2">
      <c r="A34" s="154">
        <v>27</v>
      </c>
      <c r="B34" s="239"/>
      <c r="C34" s="154" t="s">
        <v>326</v>
      </c>
      <c r="D34" s="155" t="s">
        <v>337</v>
      </c>
      <c r="E34" s="156" t="s">
        <v>264</v>
      </c>
      <c r="F34" s="157" t="s">
        <v>338</v>
      </c>
      <c r="G34" s="154"/>
      <c r="H34" s="158"/>
    </row>
    <row r="35" spans="1:8" ht="43.15" customHeight="1" x14ac:dyDescent="0.2">
      <c r="A35" s="154">
        <v>28</v>
      </c>
      <c r="B35" s="239"/>
      <c r="C35" s="154" t="s">
        <v>326</v>
      </c>
      <c r="D35" s="155" t="s">
        <v>339</v>
      </c>
      <c r="E35" s="156" t="s">
        <v>264</v>
      </c>
      <c r="F35" s="157" t="s">
        <v>340</v>
      </c>
      <c r="G35" s="154"/>
      <c r="H35" s="158"/>
    </row>
    <row r="36" spans="1:8" ht="43.15" customHeight="1" x14ac:dyDescent="0.2">
      <c r="A36" s="154">
        <v>29</v>
      </c>
      <c r="B36" s="240"/>
      <c r="C36" s="154" t="s">
        <v>326</v>
      </c>
      <c r="D36" s="155" t="s">
        <v>341</v>
      </c>
      <c r="E36" s="156" t="s">
        <v>264</v>
      </c>
      <c r="F36" s="157" t="s">
        <v>342</v>
      </c>
      <c r="G36" s="154"/>
      <c r="H36" s="158"/>
    </row>
    <row r="37" spans="1:8" s="148" customFormat="1" ht="43.15" customHeight="1" x14ac:dyDescent="0.2">
      <c r="A37" s="150">
        <v>30</v>
      </c>
      <c r="B37" s="161" t="s">
        <v>343</v>
      </c>
      <c r="C37" s="150" t="s">
        <v>344</v>
      </c>
      <c r="D37" s="162" t="s">
        <v>345</v>
      </c>
      <c r="E37" s="161" t="s">
        <v>264</v>
      </c>
      <c r="F37" s="163" t="s">
        <v>346</v>
      </c>
      <c r="G37" s="150"/>
      <c r="H37" s="164"/>
    </row>
    <row r="38" spans="1:8" ht="43.15" customHeight="1" x14ac:dyDescent="0.2">
      <c r="A38" s="154">
        <v>31</v>
      </c>
      <c r="B38" s="237" t="s">
        <v>347</v>
      </c>
      <c r="C38" s="154" t="s">
        <v>348</v>
      </c>
      <c r="D38" s="155" t="s">
        <v>349</v>
      </c>
      <c r="E38" s="156" t="s">
        <v>264</v>
      </c>
      <c r="F38" s="157" t="s">
        <v>350</v>
      </c>
      <c r="G38" s="154"/>
      <c r="H38" s="154" t="s">
        <v>264</v>
      </c>
    </row>
    <row r="39" spans="1:8" ht="43.15" customHeight="1" x14ac:dyDescent="0.2">
      <c r="A39" s="154">
        <v>32</v>
      </c>
      <c r="B39" s="239"/>
      <c r="C39" s="154" t="s">
        <v>351</v>
      </c>
      <c r="D39" s="155" t="s">
        <v>352</v>
      </c>
      <c r="E39" s="156" t="s">
        <v>264</v>
      </c>
      <c r="F39" s="157" t="s">
        <v>353</v>
      </c>
      <c r="G39" s="154"/>
      <c r="H39" s="154" t="s">
        <v>264</v>
      </c>
    </row>
    <row r="40" spans="1:8" ht="43.15" customHeight="1" x14ac:dyDescent="0.2">
      <c r="A40" s="154">
        <v>33</v>
      </c>
      <c r="B40" s="239"/>
      <c r="C40" s="154" t="s">
        <v>354</v>
      </c>
      <c r="D40" s="155" t="s">
        <v>355</v>
      </c>
      <c r="E40" s="156" t="s">
        <v>264</v>
      </c>
      <c r="F40" s="157" t="s">
        <v>356</v>
      </c>
      <c r="G40" s="154"/>
      <c r="H40" s="154" t="s">
        <v>264</v>
      </c>
    </row>
    <row r="41" spans="1:8" ht="43.15" customHeight="1" x14ac:dyDescent="0.2">
      <c r="A41" s="154">
        <v>34</v>
      </c>
      <c r="B41" s="239"/>
      <c r="C41" s="154" t="s">
        <v>357</v>
      </c>
      <c r="D41" s="155" t="s">
        <v>357</v>
      </c>
      <c r="E41" s="156" t="s">
        <v>264</v>
      </c>
      <c r="F41" s="157" t="s">
        <v>358</v>
      </c>
      <c r="G41" s="154"/>
      <c r="H41" s="154" t="s">
        <v>264</v>
      </c>
    </row>
    <row r="42" spans="1:8" ht="43.15" customHeight="1" x14ac:dyDescent="0.2">
      <c r="A42" s="154">
        <v>35</v>
      </c>
      <c r="B42" s="240"/>
      <c r="C42" s="154" t="s">
        <v>359</v>
      </c>
      <c r="D42" s="155" t="s">
        <v>359</v>
      </c>
      <c r="E42" s="156" t="s">
        <v>264</v>
      </c>
      <c r="F42" s="157" t="s">
        <v>360</v>
      </c>
      <c r="G42" s="154"/>
      <c r="H42" s="154" t="s">
        <v>264</v>
      </c>
    </row>
    <row r="45" spans="1:8" x14ac:dyDescent="0.2">
      <c r="B45" s="138" t="s">
        <v>361</v>
      </c>
    </row>
    <row r="46" spans="1:8" x14ac:dyDescent="0.2">
      <c r="C46" s="138" t="s">
        <v>264</v>
      </c>
      <c r="D46" s="165" t="s">
        <v>362</v>
      </c>
      <c r="E46" s="166"/>
    </row>
    <row r="47" spans="1:8" x14ac:dyDescent="0.2">
      <c r="C47" s="167" t="s">
        <v>310</v>
      </c>
      <c r="D47" s="165" t="s">
        <v>363</v>
      </c>
      <c r="E47" s="166"/>
    </row>
  </sheetData>
  <autoFilter ref="A7:H42">
    <sortState ref="A8:L61">
      <sortCondition ref="A7:A61"/>
    </sortState>
  </autoFilter>
  <mergeCells count="12">
    <mergeCell ref="A3:H3"/>
    <mergeCell ref="A5:A6"/>
    <mergeCell ref="B5:B6"/>
    <mergeCell ref="C5:C6"/>
    <mergeCell ref="D5:D6"/>
    <mergeCell ref="E5:G5"/>
    <mergeCell ref="H5:H6"/>
    <mergeCell ref="B8:B9"/>
    <mergeCell ref="B10:B13"/>
    <mergeCell ref="B14:B25"/>
    <mergeCell ref="B26:B36"/>
    <mergeCell ref="B38:B42"/>
  </mergeCells>
  <pageMargins left="0.70866141732283472" right="0.70866141732283472" top="0.15748031496062992" bottom="0.15748031496062992" header="0.31496062992125984" footer="0.31496062992125984"/>
  <pageSetup paperSize="8" scale="6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גליונות עבודה</vt:lpstr>
      </vt:variant>
      <vt:variant>
        <vt:i4>8</vt:i4>
      </vt:variant>
      <vt:variant>
        <vt:lpstr>טווחים בעלי שם</vt:lpstr>
      </vt:variant>
      <vt:variant>
        <vt:i4>12</vt:i4>
      </vt:variant>
    </vt:vector>
  </HeadingPairs>
  <TitlesOfParts>
    <vt:vector size="20" baseType="lpstr">
      <vt:lpstr>טבלת שטחים </vt:lpstr>
      <vt:lpstr>טב' לוז - הנחיות למילוי </vt:lpstr>
      <vt:lpstr>טבלת לוז ייזום</vt:lpstr>
      <vt:lpstr>תבנית בניה חדשה עפי מ"ר-דוגמא </vt:lpstr>
      <vt:lpstr>תבנית בניה חדשה(עפ"י מ"ר)</vt:lpstr>
      <vt:lpstr>תבנית בניה חדשה עפי פרקים</vt:lpstr>
      <vt:lpstr>ראשי פרקים מפרט כללי-פירוט</vt:lpstr>
      <vt:lpstr>רשימת תיוג</vt:lpstr>
      <vt:lpstr>'ראשי פרקים מפרט כללי-פירוט'!WPrint_Area_W</vt:lpstr>
      <vt:lpstr>'רשימת תיוג'!WPrint_Area_W</vt:lpstr>
      <vt:lpstr>'תבנית בניה חדשה עפי מ"ר-דוגמא '!WPrint_Area_W</vt:lpstr>
      <vt:lpstr>'תבנית בניה חדשה עפי פרקים'!WPrint_Area_W</vt:lpstr>
      <vt:lpstr>'תבנית בניה חדשה(עפ"י מ"ר)'!WPrint_Area_W</vt:lpstr>
      <vt:lpstr>'טב'' לוז - הנחיות למילוי '!WPrint_TitlesW</vt:lpstr>
      <vt:lpstr>'טבלת לוז ייזום'!WPrint_TitlesW</vt:lpstr>
      <vt:lpstr>'טבלת שטחים '!WPrint_TitlesW</vt:lpstr>
      <vt:lpstr>'רשימת תיוג'!WPrint_TitlesW</vt:lpstr>
      <vt:lpstr>'תבנית בניה חדשה עפי מ"ר-דוגמא '!WPrint_TitlesW</vt:lpstr>
      <vt:lpstr>'תבנית בניה חדשה עפי פרקים'!WPrint_TitlesW</vt:lpstr>
      <vt:lpstr>'תבנית בניה חדשה(עפ"י מ"ר)'!WPrint_TitlesW</vt:lpstr>
    </vt:vector>
  </TitlesOfParts>
  <Company>Tel-Aviv Municipality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אוריאל לוי</dc:creator>
  <cp:lastModifiedBy>דבי מזרחי - רכזת פרויקטים לבינוי ציבורי</cp:lastModifiedBy>
  <cp:lastPrinted>2024-12-01T11:11:25Z</cp:lastPrinted>
  <dcterms:created xsi:type="dcterms:W3CDTF">2019-07-07T05:35:31Z</dcterms:created>
  <dcterms:modified xsi:type="dcterms:W3CDTF">2025-04-20T05:16:39Z</dcterms:modified>
</cp:coreProperties>
</file>